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305" windowHeight="6030" tabRatio="601" firstSheet="1" activeTab="1"/>
  </bookViews>
  <sheets>
    <sheet name="Goals" sheetId="1" r:id="rId1"/>
    <sheet name="Current Plan" sheetId="2" r:id="rId2"/>
    <sheet name="Returned Topics" sheetId="3" r:id="rId3"/>
    <sheet name="Dropped Topics" sheetId="4" r:id="rId4"/>
  </sheets>
  <definedNames>
    <definedName name="_Key1" hidden="1">'Current Plan'!#REF!</definedName>
    <definedName name="_Order1" hidden="1">255</definedName>
    <definedName name="_Order2" hidden="1">255</definedName>
    <definedName name="_Sort" hidden="1">'Current Plan'!$D$42:$L$62</definedName>
    <definedName name="_xlfn.DAYS" hidden="1">#NAME?</definedName>
    <definedName name="_xlnm.Print_Area" localSheetId="1">'Current Plan'!$A$1:$AE$62</definedName>
    <definedName name="_xlnm.Print_Area" localSheetId="0">'Goals'!$A$1:$W$44</definedName>
    <definedName name="_xlnm.Print_Titles" localSheetId="1">'Current Plan'!$2:$3</definedName>
    <definedName name="_xlnm.Print_Titles">'Current Plan'!$D$2:$IQ$3</definedName>
    <definedName name="Print_Titles_MI" localSheetId="1">'Current Plan'!$2:$3</definedName>
    <definedName name="PRINT_TITLES_MI">'Current Plan'!$D$2:$IQ$3</definedName>
  </definedNames>
  <calcPr fullCalcOnLoad="1"/>
</workbook>
</file>

<file path=xl/sharedStrings.xml><?xml version="1.0" encoding="utf-8"?>
<sst xmlns="http://schemas.openxmlformats.org/spreadsheetml/2006/main" count="872" uniqueCount="421">
  <si>
    <t>JULY 2011</t>
  </si>
  <si>
    <t>OCCUPANT RESPONSE TO THE NOISE OF RESIDENTIAL VENTILATION FANS</t>
  </si>
  <si>
    <t>A5</t>
  </si>
  <si>
    <t>EVALUATION OF THE IMPACT OF A MONOCHLORAMINE DISINFECTION ON LEGIONELLA COLONIZATION OF AN INSTITUTIONAL SERVICE WATER SYSTEM AND ON THE INCIDENCE OF HEALTH CARE ASSOCIATED LEGIONNAIRES' DISEASE (LD)</t>
  </si>
  <si>
    <t>B2, B3, E1, E2</t>
  </si>
  <si>
    <t>PROCEDURES TO GENERATE HOURLY CLIMATIC DATA FROM SPARSE DATA SETS</t>
  </si>
  <si>
    <t>A6, C1, C6, E2</t>
  </si>
  <si>
    <t>Additional Project Funds that are likely to be Committed in February 2010</t>
  </si>
  <si>
    <t>DEC. 15, 2010</t>
  </si>
  <si>
    <t>FEB. 1, 2013</t>
  </si>
  <si>
    <t>TUBE-TO-TUBE CONDUCTION EFFECTS IN FINNED TUBE HEAT EXCHANGERS</t>
  </si>
  <si>
    <t>C1, D2, D1, A1, A6, A7</t>
  </si>
  <si>
    <t>EST. COST</t>
  </si>
  <si>
    <t>RESPONSIBLE TC/TG</t>
  </si>
  <si>
    <t>STATUS</t>
  </si>
  <si>
    <t>TOPIC #</t>
  </si>
  <si>
    <t>CO-SPONSOR TCs</t>
  </si>
  <si>
    <t>1st DRAFT OF WORK STATEMENT DUE TO RAC BY THIS DATE</t>
  </si>
  <si>
    <t>OBJECTIVE</t>
  </si>
  <si>
    <t xml:space="preserve">REQUIREMENT SATISFIED </t>
  </si>
  <si>
    <r>
      <t>B2</t>
    </r>
    <r>
      <rPr>
        <sz val="7"/>
        <rFont val="Arial"/>
        <family val="2"/>
      </rPr>
      <t>. Provide optimal indoor environment for bldgs, vehicles, &amp; facilities with respect to comfort, productivity, health, &amp; safety</t>
    </r>
  </si>
  <si>
    <r>
      <t>B3</t>
    </r>
    <r>
      <rPr>
        <sz val="7"/>
        <rFont val="Arial"/>
        <family val="2"/>
      </rPr>
      <t>. Understand better how contagious viruses are transmitted in indoor environments and develop countermeasures</t>
    </r>
  </si>
  <si>
    <r>
      <t>B4</t>
    </r>
    <r>
      <rPr>
        <sz val="7"/>
        <rFont val="Arial"/>
        <family val="2"/>
      </rPr>
      <t>. Develop self-diagnostic inspection methods for HVAC systems that minimize impacts on comfort, health, &amp; productivity</t>
    </r>
  </si>
  <si>
    <r>
      <t>C1</t>
    </r>
    <r>
      <rPr>
        <sz val="7"/>
        <rFont val="Arial"/>
        <family val="2"/>
      </rPr>
      <t>. Develop more effective tools that will improve the productivity of the design process by 25% by 2015</t>
    </r>
  </si>
  <si>
    <r>
      <t>C2</t>
    </r>
    <r>
      <rPr>
        <sz val="7"/>
        <rFont val="Arial"/>
        <family val="2"/>
      </rPr>
      <t>. Develop dual path standards where paths are a) Prescriptive based, and b) Performance based</t>
    </r>
  </si>
  <si>
    <r>
      <t>C3</t>
    </r>
    <r>
      <rPr>
        <sz val="7"/>
        <rFont val="Arial"/>
        <family val="2"/>
      </rPr>
      <t>. Develop methods to allow a designer to accurately model a bldg in virtual reality in no more than 1 week by 2010</t>
    </r>
  </si>
  <si>
    <r>
      <t>C4</t>
    </r>
    <r>
      <rPr>
        <sz val="7"/>
        <rFont val="Arial"/>
        <family val="2"/>
      </rPr>
      <t>. Develop a measurement-based rating system to establish the environmental performance of a bldg &amp; its systems</t>
    </r>
  </si>
  <si>
    <r>
      <t>C5</t>
    </r>
    <r>
      <rPr>
        <sz val="7"/>
        <rFont val="Arial"/>
        <family val="2"/>
      </rPr>
      <t>. Develop self-calibrating &amp; low-cost sensor systems that measure control variables (comfort, health, productivity)</t>
    </r>
  </si>
  <si>
    <r>
      <t>C6</t>
    </r>
    <r>
      <rPr>
        <sz val="7"/>
        <rFont val="Arial"/>
        <family val="2"/>
      </rPr>
      <t>. Establish design tools to improve the installed energy eff. of HVAC&amp;R systems and components</t>
    </r>
  </si>
  <si>
    <r>
      <t>C7</t>
    </r>
    <r>
      <rPr>
        <sz val="7"/>
        <rFont val="Arial"/>
        <family val="2"/>
      </rPr>
      <t>. Provide design guidance for bldgs. and systems to address the past and expected change in climatic conditions</t>
    </r>
  </si>
  <si>
    <r>
      <t>D1</t>
    </r>
    <r>
      <rPr>
        <sz val="7"/>
        <rFont val="Arial"/>
        <family val="2"/>
      </rPr>
      <t>. Establish techniques to improve energy eff. &amp; reliability of HVAC&amp;R components</t>
    </r>
  </si>
  <si>
    <r>
      <t>D2</t>
    </r>
    <r>
      <rPr>
        <sz val="7"/>
        <rFont val="Arial"/>
        <family val="2"/>
      </rPr>
      <t>. Continue research into new alternative and natural refrigerants</t>
    </r>
  </si>
  <si>
    <r>
      <t>D3</t>
    </r>
    <r>
      <rPr>
        <sz val="7"/>
        <rFont val="Arial"/>
        <family val="2"/>
      </rPr>
      <t>. Improve performance and reliability and minimize the environmental impacts of working fluids and materials</t>
    </r>
  </si>
  <si>
    <r>
      <t>D4</t>
    </r>
    <r>
      <rPr>
        <sz val="7"/>
        <rFont val="Arial"/>
        <family val="2"/>
      </rPr>
      <t xml:space="preserve">. </t>
    </r>
    <r>
      <rPr>
        <sz val="7"/>
        <rFont val="Arial"/>
        <family val="2"/>
      </rPr>
      <t>Advance ASHRAE's role in the safety and security of food distribution</t>
    </r>
  </si>
  <si>
    <r>
      <t>D5</t>
    </r>
    <r>
      <rPr>
        <sz val="7"/>
        <rFont val="Arial"/>
        <family val="2"/>
      </rPr>
      <t>. Develop reliable, durable, and self-correcting sensor technology for monitoring IEQ, pollutants, energy conservation, &amp; FDD</t>
    </r>
  </si>
  <si>
    <r>
      <t>D6</t>
    </r>
    <r>
      <rPr>
        <sz val="7"/>
        <rFont val="Arial"/>
        <family val="2"/>
      </rPr>
      <t>. Move one or more non-traditional technologies to market readiness by 2010</t>
    </r>
  </si>
  <si>
    <r>
      <t>D7</t>
    </r>
    <r>
      <rPr>
        <sz val="7"/>
        <rFont val="Arial"/>
        <family val="2"/>
      </rPr>
      <t>.  Develop techniques that reduce the installed energy use of HVAC&amp;R system auxiliary equipment 50% by 2015</t>
    </r>
  </si>
  <si>
    <r>
      <t>E1</t>
    </r>
    <r>
      <rPr>
        <sz val="7"/>
        <rFont val="Arial"/>
        <family val="2"/>
      </rPr>
      <t>. Make the results of ASHRAE research available to the technical committee</t>
    </r>
  </si>
  <si>
    <r>
      <t>E2</t>
    </r>
    <r>
      <rPr>
        <sz val="7"/>
        <rFont val="Arial"/>
        <family val="2"/>
      </rPr>
      <t>. Ensure that ASHRAE research has an international impact</t>
    </r>
  </si>
  <si>
    <t>REQUIREMENT SATISFIED</t>
  </si>
  <si>
    <t xml:space="preserve"> #</t>
  </si>
  <si>
    <t>TRP-R</t>
  </si>
  <si>
    <t>WS</t>
  </si>
  <si>
    <t>RTAR</t>
  </si>
  <si>
    <t>C.  TOOLS AND APPLICATIONS THEME</t>
  </si>
  <si>
    <t>D.  EQUIPMENT, COMPONENTS &amp; MATERIALS THEME</t>
  </si>
  <si>
    <t>E.  EDUCATION &amp; OUTREACH THEME</t>
  </si>
  <si>
    <r>
      <t xml:space="preserve">Proposed Rating:                       None                      Low                     Medium </t>
    </r>
    <r>
      <rPr>
        <sz val="6"/>
        <rFont val="Arial"/>
        <family val="2"/>
      </rPr>
      <t xml:space="preserve"> </t>
    </r>
    <r>
      <rPr>
        <b/>
        <sz val="6"/>
        <rFont val="Arial"/>
        <family val="2"/>
      </rPr>
      <t xml:space="preserve">                    Med.-High                     High</t>
    </r>
    <r>
      <rPr>
        <sz val="6"/>
        <rFont val="Arial"/>
        <family val="2"/>
      </rPr>
      <t xml:space="preserve">                                            </t>
    </r>
  </si>
  <si>
    <t xml:space="preserve"> 0 pts                      45 pts               135 pts              270 pts                       405 pts              </t>
  </si>
  <si>
    <t>TRP</t>
  </si>
  <si>
    <t>RAC APPROVAL FOR BID REQUIRED BY THIS DATE OR DROPPED</t>
  </si>
  <si>
    <t>C1, C3</t>
  </si>
  <si>
    <t>A1, B2</t>
  </si>
  <si>
    <t xml:space="preserve"> TITLE</t>
  </si>
  <si>
    <t xml:space="preserve"> </t>
  </si>
  <si>
    <t>=</t>
  </si>
  <si>
    <t>Total Score</t>
  </si>
  <si>
    <t>None</t>
  </si>
  <si>
    <t xml:space="preserve">0 pts                            10 pts               30 pts              90 pts              </t>
  </si>
  <si>
    <t xml:space="preserve">  0 pts                          10 pts                                                        30 pts              90 pts              </t>
  </si>
  <si>
    <t xml:space="preserve"> 0 pts                           5 pts               15 pts              45 pts              </t>
  </si>
  <si>
    <t>D2, D3</t>
  </si>
  <si>
    <t>RESPONSIBLE TC/TG/SSPC</t>
  </si>
  <si>
    <r>
      <t>A1</t>
    </r>
    <r>
      <rPr>
        <sz val="7"/>
        <rFont val="Arial"/>
        <family val="2"/>
      </rPr>
      <t>. Provide guidance on techniques and move 30% towards net zero-energy use bldgs by 2008, 50% by 2012, and 70% by 2015</t>
    </r>
  </si>
  <si>
    <r>
      <t>A2</t>
    </r>
    <r>
      <rPr>
        <sz val="7"/>
        <rFont val="Arial"/>
        <family val="2"/>
      </rPr>
      <t>. Produce by 2015 new residential and light commercial bldgs that use 70% less energy based on ASHRAE 90.2-2001</t>
    </r>
  </si>
  <si>
    <r>
      <t>A3</t>
    </r>
    <r>
      <rPr>
        <sz val="7"/>
        <rFont val="Arial"/>
        <family val="2"/>
      </rPr>
      <t>. Develop by 2015 economically viable applications of renewable energy that reduce conventional energy usage by 25%</t>
    </r>
  </si>
  <si>
    <r>
      <t>A4</t>
    </r>
    <r>
      <rPr>
        <sz val="7"/>
        <rFont val="Arial"/>
        <family val="2"/>
      </rPr>
      <t>. Develop systems and components that reduce energy use in supermarkets by 30% by 2015</t>
    </r>
  </si>
  <si>
    <r>
      <t>A5</t>
    </r>
    <r>
      <rPr>
        <sz val="7"/>
        <rFont val="Arial"/>
        <family val="2"/>
      </rPr>
      <t>. Optimize &amp; make consistent ASHRAE standards 90, 62, AND 55 for energy efficiency &amp; IEQ for indoor built environments</t>
    </r>
  </si>
  <si>
    <r>
      <t>A6</t>
    </r>
    <r>
      <rPr>
        <sz val="7"/>
        <rFont val="Arial"/>
        <family val="2"/>
      </rPr>
      <t>. Develop integrated best practices design methods that optimize energy eff., life cycle cost, IEQ, and environmental impact</t>
    </r>
  </si>
  <si>
    <r>
      <t>A8</t>
    </r>
    <r>
      <rPr>
        <sz val="7"/>
        <rFont val="Arial"/>
        <family val="2"/>
      </rPr>
      <t>.  Establish benchmark data on energy use in industrial refrigeration</t>
    </r>
  </si>
  <si>
    <r>
      <t>B1</t>
    </r>
    <r>
      <rPr>
        <sz val="7"/>
        <rFont val="Arial"/>
        <family val="2"/>
      </rPr>
      <t>. Make improvements in occupant health and comfort that yield 20% increase in productivity by 2015</t>
    </r>
  </si>
  <si>
    <r>
      <t xml:space="preserve">Rating:                  None: </t>
    </r>
    <r>
      <rPr>
        <b/>
        <sz val="6"/>
        <rFont val="Arial"/>
        <family val="2"/>
      </rPr>
      <t xml:space="preserve">                         Low:</t>
    </r>
    <r>
      <rPr>
        <b/>
        <sz val="6"/>
        <rFont val="Arial"/>
        <family val="2"/>
      </rPr>
      <t xml:space="preserve">                      Medium: </t>
    </r>
    <r>
      <rPr>
        <sz val="6"/>
        <rFont val="Arial"/>
        <family val="2"/>
      </rPr>
      <t xml:space="preserve"> </t>
    </r>
    <r>
      <rPr>
        <b/>
        <sz val="6"/>
        <rFont val="Arial"/>
        <family val="2"/>
      </rPr>
      <t xml:space="preserve">                     High: </t>
    </r>
  </si>
  <si>
    <t>SUBMISSION HISTORY</t>
  </si>
  <si>
    <r>
      <t xml:space="preserve">Rating:                                                      None: </t>
    </r>
    <r>
      <rPr>
        <sz val="6"/>
        <rFont val="Arial"/>
        <family val="2"/>
      </rPr>
      <t xml:space="preserve">e.g. missing info. </t>
    </r>
    <r>
      <rPr>
        <b/>
        <sz val="6"/>
        <rFont val="Arial"/>
        <family val="2"/>
      </rPr>
      <t xml:space="preserve">                          Low: </t>
    </r>
    <r>
      <rPr>
        <sz val="6"/>
        <rFont val="Arial"/>
        <family val="2"/>
      </rPr>
      <t>e.g. limited use &amp; small improvement</t>
    </r>
    <r>
      <rPr>
        <b/>
        <sz val="6"/>
        <rFont val="Arial"/>
        <family val="2"/>
      </rPr>
      <t xml:space="preserve">                              Medium:</t>
    </r>
    <r>
      <rPr>
        <sz val="6"/>
        <rFont val="Arial"/>
        <family val="2"/>
      </rPr>
      <t xml:space="preserve"> e.g. large use or large improvement</t>
    </r>
    <r>
      <rPr>
        <b/>
        <sz val="6"/>
        <rFont val="Arial"/>
        <family val="2"/>
      </rPr>
      <t xml:space="preserve">                               High: </t>
    </r>
    <r>
      <rPr>
        <sz val="6"/>
        <rFont val="Arial"/>
        <family val="2"/>
      </rPr>
      <t xml:space="preserve">e.g. large use and large improvement </t>
    </r>
  </si>
  <si>
    <r>
      <t>Rating:                                                        None:</t>
    </r>
    <r>
      <rPr>
        <sz val="6"/>
        <rFont val="Arial"/>
        <family val="2"/>
      </rPr>
      <t xml:space="preserve"> </t>
    </r>
    <r>
      <rPr>
        <b/>
        <sz val="6"/>
        <rFont val="Arial"/>
        <family val="2"/>
      </rPr>
      <t xml:space="preserve">                                                               Low:                                                             Medium:</t>
    </r>
    <r>
      <rPr>
        <sz val="6"/>
        <rFont val="Arial"/>
        <family val="2"/>
      </rPr>
      <t xml:space="preserve"> </t>
    </r>
    <r>
      <rPr>
        <b/>
        <sz val="6"/>
        <rFont val="Arial"/>
        <family val="2"/>
      </rPr>
      <t xml:space="preserve">                                                                  High:</t>
    </r>
    <r>
      <rPr>
        <sz val="6"/>
        <rFont val="Arial"/>
        <family val="2"/>
      </rPr>
      <t xml:space="preserve"> </t>
    </r>
  </si>
  <si>
    <r>
      <t>Rating:                                                      None:</t>
    </r>
    <r>
      <rPr>
        <sz val="6"/>
        <rFont val="Arial"/>
        <family val="2"/>
      </rPr>
      <t xml:space="preserve">  </t>
    </r>
    <r>
      <rPr>
        <b/>
        <sz val="6"/>
        <rFont val="Arial"/>
        <family val="2"/>
      </rPr>
      <t xml:space="preserve">                                                 Low: </t>
    </r>
    <r>
      <rPr>
        <sz val="6"/>
        <rFont val="Arial"/>
        <family val="2"/>
      </rPr>
      <t xml:space="preserve"> </t>
    </r>
    <r>
      <rPr>
        <b/>
        <sz val="6"/>
        <rFont val="Arial"/>
        <family val="2"/>
      </rPr>
      <t xml:space="preserve">                                                             Medium:</t>
    </r>
    <r>
      <rPr>
        <sz val="6"/>
        <rFont val="Arial"/>
        <family val="2"/>
      </rPr>
      <t xml:space="preserve">  </t>
    </r>
    <r>
      <rPr>
        <b/>
        <sz val="6"/>
        <rFont val="Arial"/>
        <family val="2"/>
      </rPr>
      <t xml:space="preserve">                                                           High:</t>
    </r>
    <r>
      <rPr>
        <sz val="6"/>
        <rFont val="Arial"/>
        <family val="2"/>
      </rPr>
      <t xml:space="preserve">  </t>
    </r>
  </si>
  <si>
    <r>
      <t xml:space="preserve">Rating:                                                      None </t>
    </r>
    <r>
      <rPr>
        <sz val="6"/>
        <rFont val="Arial"/>
        <family val="2"/>
      </rPr>
      <t>or no support</t>
    </r>
    <r>
      <rPr>
        <b/>
        <sz val="6"/>
        <rFont val="Arial"/>
        <family val="2"/>
      </rPr>
      <t xml:space="preserve">                                         Low:</t>
    </r>
    <r>
      <rPr>
        <sz val="6"/>
        <rFont val="Arial"/>
        <family val="2"/>
      </rPr>
      <t xml:space="preserve"> </t>
    </r>
    <r>
      <rPr>
        <b/>
        <sz val="6"/>
        <rFont val="Arial"/>
        <family val="2"/>
      </rPr>
      <t xml:space="preserve">                                                 Medium:</t>
    </r>
    <r>
      <rPr>
        <sz val="6"/>
        <rFont val="Arial"/>
        <family val="2"/>
      </rPr>
      <t xml:space="preserve"> Support</t>
    </r>
    <r>
      <rPr>
        <b/>
        <sz val="6"/>
        <rFont val="Arial"/>
        <family val="2"/>
      </rPr>
      <t xml:space="preserve">                                      High:</t>
    </r>
    <r>
      <rPr>
        <sz val="6"/>
        <rFont val="Arial"/>
        <family val="2"/>
      </rPr>
      <t xml:space="preserve"> Great Project!</t>
    </r>
  </si>
  <si>
    <r>
      <t xml:space="preserve">REJECTED RTARS: Topics that were judged </t>
    </r>
    <r>
      <rPr>
        <b/>
        <sz val="10"/>
        <color indexed="10"/>
        <rFont val="Arial"/>
        <family val="2"/>
      </rPr>
      <t>not suitable for the ASHRAE research program</t>
    </r>
    <r>
      <rPr>
        <b/>
        <sz val="10"/>
        <rFont val="Arial"/>
        <family val="2"/>
      </rPr>
      <t xml:space="preserve"> as presented.</t>
    </r>
  </si>
  <si>
    <r>
      <t xml:space="preserve">RETURNED RESEARCH TOPIC ACCEPTANCE REQUESTS (RTARS)                                                                                                                                                                                                                           </t>
    </r>
    <r>
      <rPr>
        <sz val="10"/>
        <rFont val="Arial"/>
        <family val="2"/>
      </rPr>
      <t xml:space="preserve">(These topics are </t>
    </r>
    <r>
      <rPr>
        <sz val="10"/>
        <color indexed="10"/>
        <rFont val="Arial"/>
        <family val="2"/>
      </rPr>
      <t>NOT</t>
    </r>
    <r>
      <rPr>
        <sz val="10"/>
        <rFont val="Arial"/>
        <family val="2"/>
      </rPr>
      <t xml:space="preserve"> on the Society's Research Implementation Plan yet, but the TCs were encouraged to resubmit.)</t>
    </r>
  </si>
  <si>
    <t>REASON FOR DROP</t>
  </si>
  <si>
    <r>
      <t xml:space="preserve">DROPPED TOPICS FROM RESEARCH IMPLEMENTATION PLAN                                                                                                                                                                                                                           </t>
    </r>
    <r>
      <rPr>
        <sz val="10"/>
        <rFont val="Arial"/>
        <family val="2"/>
      </rPr>
      <t>(The following topics have been dropped from the Research Implementation Plan for various reasons.)</t>
    </r>
  </si>
  <si>
    <t>RESEARCH STRATEGIC PLAN GOALS SUPPORTED</t>
  </si>
  <si>
    <t>STRATEGIC GOALS:</t>
  </si>
  <si>
    <t>A. ENERGY &amp; RESOURCES THEME</t>
  </si>
  <si>
    <t>B.  INDOOR ENVIRONMENTAL QUALITY THEME</t>
  </si>
  <si>
    <t>R E S E A R C H   2 0 0 5 - 2 0 1 0   S T R A T E G I C   T H E M E S  &amp;  G O A L S</t>
  </si>
  <si>
    <t>EST. DURATION (Months)</t>
  </si>
  <si>
    <t xml:space="preserve"> 0 pts                           15 pts               45 pts              135 pts              </t>
  </si>
  <si>
    <t xml:space="preserve"> 0 pts                           15 pts               45 pts              135 pts                                 </t>
  </si>
  <si>
    <t>A S H R A E   R E S E A R C H   I M P L E M E N T A T I O N   P L A N</t>
  </si>
  <si>
    <t>Work statements which have not been approved yet by RAC for Bid:</t>
  </si>
  <si>
    <t>SSPC 90.1</t>
  </si>
  <si>
    <t>MOISTURE TRANSPORT IN CONSTRUCTION MATERIALS &amp; ASSEMBLIES AT LOW TEMPERATURES</t>
  </si>
  <si>
    <t>VENT PERFORMANCE MODEL FOR ALL CATEGORIES, MULTI-STORY AND MULTI-UNIT FOR GAS &amp; OIL FIRED FURNANCES, BOILERS AND WATER HEATERS</t>
  </si>
  <si>
    <t>A DESIGNER'S GUIDE FOR THE SELECTION OF AIR TERMINAL UNITS</t>
  </si>
  <si>
    <t>USER INTERFACE DESIGN FOR ADVANCED SYSTEM OPERATION</t>
  </si>
  <si>
    <t>LIQUID/VAPOR SEPARATING VELOCITIES FOR INDUSTRIAL REFRIGERATION SYSTEMS</t>
  </si>
  <si>
    <t>THERMAL ENERGY RECOVERY FROM INDUSTRIAL REFRIGERATION SYSTEMS</t>
  </si>
  <si>
    <t>DEMAND RESPONSE OPTIMIZATION PROTOCOL AND INTEGRATED TRAINING</t>
  </si>
  <si>
    <t>NON-STEADY STATE OVERHEAD HEATING AND AIR CHANGE EFFECTIVENESS</t>
  </si>
  <si>
    <t>IN-DUCT FULL-SCALE LABORATORY-EVALUATED COMPARISON OF PHOTOCATALYTIC OXIDATION (PCO) FILTERS VERSUS DRY-SCRUBBING  MEDIA FILTERS</t>
  </si>
  <si>
    <t>IMPACT OF DUCT LEAKAGE ON INDOOR AIR QUALITY IN RESIDENTIAL SYSTEMS</t>
  </si>
  <si>
    <t>A6, B2, C2</t>
  </si>
  <si>
    <t>C1, C3, D1</t>
  </si>
  <si>
    <t>A1, A2, A5, A6, B2, C1, C6</t>
  </si>
  <si>
    <t>A7, B2, C6</t>
  </si>
  <si>
    <t>D1, D2</t>
  </si>
  <si>
    <t>A7, D1, D2</t>
  </si>
  <si>
    <t>A1, B2, C6, C7, D1</t>
  </si>
  <si>
    <t>A2, A5, B1, B3</t>
  </si>
  <si>
    <t xml:space="preserve">B2, B3 </t>
  </si>
  <si>
    <t>MAY 15, 2010</t>
  </si>
  <si>
    <t>DATE OF LAST SUBMISSION (YR.MO)</t>
  </si>
  <si>
    <t>To determine what information and system feedback the building engineering community is looking for and translate this into broad recommendations for performance specifications to support the engineering design, building operations and EMCS manufacturing communities.</t>
  </si>
  <si>
    <t>The objectives of this project are:
1. Evaluate prior vent models (such as Vent II and OHVAP) and determine the status and availability of
development, test, and validation documents, computer program source codes, and current relevance
and scalability to the present and future venting needs discussed above.
2. Provide a unified and user-friendly software solution that satisfies the above identified needs. This
software and supporting technical report represent the primary products of this work.
3. Identify areas where testing to confirm heat and mass transfer models and criteria for acceptable
designs under transient conditions are needed. This can be used to guide a Work Statement for a
subsequent project.
4. Provide recommendations for modernization of the venting requirements in codes, standards and
ASHRAE handbooks</t>
  </si>
  <si>
    <t>EHC</t>
  </si>
  <si>
    <t>JULY 2010</t>
  </si>
  <si>
    <t>CHARACTERIZATION OF INFILTRATION, VENTILATION AND IAQ IN MID- AND HIGH-RISE MULTI-FAMILY BUILDINGS</t>
  </si>
  <si>
    <t>REFRIGERATED FACILITIES DOORWAY INFILTRATION AIR ENERGY REDUCTION</t>
  </si>
  <si>
    <t>A6, A8, C6, D1, D7, E1</t>
  </si>
  <si>
    <t>OPTIMIZING BLAST FREEZER EFFECTIVENESS</t>
  </si>
  <si>
    <t xml:space="preserve">A6, A8, C6, D1 </t>
  </si>
  <si>
    <t>ENERGY CONSERVATION, AIR-CONDITIONING AND PRODUCTIVITY IN HOT-HUMID TROPICAL REGIONS</t>
  </si>
  <si>
    <t>A2, A7, B1, B2</t>
  </si>
  <si>
    <t>PHYSICAL PROPERTIES MEASUREMENTS OF CO2 / LUBRICANT MIXTURES</t>
  </si>
  <si>
    <t>THE DEVELOPMENT OF A COMPUTATIONAL FLUID DYNAMICS MODEL TO REPRESENT THE PERFORMANCE OF A ROUND FLOOR (SWIRL OR INDUCTION TYPE) OUTLET USED IN UNDERFLOOR AIR DISTRIBUTION</t>
  </si>
  <si>
    <t>FY 11-12                      Draft Budget                      TBD</t>
  </si>
  <si>
    <t>FY 10-11                      Draft Budget                      TBD</t>
  </si>
  <si>
    <t>FY 08-09              Budget               $2,668,000</t>
  </si>
  <si>
    <t>FY 09-10                   Draft Budget             $2,913,200</t>
  </si>
  <si>
    <t>EHC     2.05         5.12              7.06</t>
  </si>
  <si>
    <t>FY 12-13                      Draft Budget                      TBD</t>
  </si>
  <si>
    <t>Additional Project Funds that could be Potentially Committed by April 2010</t>
  </si>
  <si>
    <t>Research Project Funds Already Committed as of 1/1/10</t>
  </si>
  <si>
    <t>EQUATIONS TO ESTIMATE EVAPORATION RATES FROM WETTED SURFACES IN NATATORIUMS, COMMERCIAL AND INSTITUTIONAL BUILDING AND MEAT PROCESSING PLANTS</t>
  </si>
  <si>
    <t>A1, A6, A7, B2, C1, D1</t>
  </si>
  <si>
    <t>A6</t>
  </si>
  <si>
    <t>DEVELOPMENT OF A TRANSPOSITION MODEL FOR CLEAR-SKY SOLAR IRRADIANCE</t>
  </si>
  <si>
    <t>A6, B2, C1, C6, D1</t>
  </si>
  <si>
    <t>TES SYSTEM PERFORMANCE METRICS RELATED TO CARBON EMISSION REDUCTIONS AT THE POWER GENERATION SOURCE</t>
  </si>
  <si>
    <t>FEB. 1, 2014</t>
  </si>
  <si>
    <t>STANDARD 90.1 LINKED CRITERIA SLECTION ANALYSIS BASED ON PERFORMANCE WITH DESIGN PACKAGES</t>
  </si>
  <si>
    <t>A1, A5, A6</t>
  </si>
  <si>
    <t xml:space="preserve">Topic time expired from plan due to lack of activity. </t>
  </si>
  <si>
    <t>AUG. 15, 2012</t>
  </si>
  <si>
    <t>OCT. 1, 2014</t>
  </si>
  <si>
    <t>AUG. 15, 2010</t>
  </si>
  <si>
    <t>OCT. 1, 2011</t>
  </si>
  <si>
    <t>1.12            8.12</t>
  </si>
  <si>
    <t>LITERATURE SEARCH AND RISK ASSESSMENT FOR ESTABLISHING A LOW LIMIT OF RELATIVE HUMIDITY LEVELS IN HEALTH CARE SPACES</t>
  </si>
  <si>
    <t>#4</t>
  </si>
  <si>
    <t>A1, A6</t>
  </si>
  <si>
    <t>#8, #9, D2, D3, D6</t>
  </si>
  <si>
    <t>DATA CENTER GASEOUS CONTAMINATION LIMITS AND MEANS OF MONITORING</t>
  </si>
  <si>
    <t>A1, A5, D7, E1, E2</t>
  </si>
  <si>
    <t>DEVELOP A METHOD FOR TESTING THE MIST REMOVAL EFFICIENCY AND AIR FLOW RESISTANCE OF OIL MIST COLLECTORS</t>
  </si>
  <si>
    <t>#9, A1</t>
  </si>
  <si>
    <t>#2, #5, #7</t>
  </si>
  <si>
    <t>R E S E A R C H   2 0 1 0 - 2 0 1 5   S T R A T E G I C   T H E M E S  &amp;  G O A L S</t>
  </si>
  <si>
    <t>GOAL #</t>
  </si>
  <si>
    <t>Maximize the actual operational energy performance of buildings and facilities</t>
  </si>
  <si>
    <t>Progress toward Advanced Energy Design Guide (AEDG) and cost-effective net-zero-energy (NZE) buildings</t>
  </si>
  <si>
    <t>To reduce significantly the energy consumption for HVAC&amp;R, water heating and lighting in existing homes.</t>
  </si>
  <si>
    <t xml:space="preserve">Significantly advance our understanding of the impact of indoor environmental quality (IEQ) on work performance, health symptoms and perceived </t>
  </si>
  <si>
    <t xml:space="preserve">environmental quality in offices, providing a basis for improvements  in ASHRAE standards, guidelines, HVAC&amp;R designs and operation practices. </t>
  </si>
  <si>
    <t>Support the development of ASHRAE energy standards and reduce effort required to demonstrate compliance</t>
  </si>
  <si>
    <t>Building Information Modeling (BIM) of energy efficient, high-performing buildings</t>
  </si>
  <si>
    <t>Support development of tools, procedures and methods suitable for designing low energy buildings</t>
  </si>
  <si>
    <t>Facilitate use of natural and low global warming potential (GWP) synthetic refrigerants and seek methods to reduce refrigerant charge</t>
  </si>
  <si>
    <t xml:space="preserve">Support the development of improved HVAC&amp;R components  ranging from residential through commercial to provide improved system efficiency , </t>
  </si>
  <si>
    <t>affordability, reliability and safety</t>
  </si>
  <si>
    <t>Significantly increase the understanding of energy efficiency , environmental quality and the design of buildings in engineering and architectural education</t>
  </si>
  <si>
    <t>Understand influences of HVAC&amp;R on airborne pathogen transmission in public spaces and develop effective control strategies</t>
  </si>
  <si>
    <r>
      <t>A7</t>
    </r>
    <r>
      <rPr>
        <sz val="7"/>
        <rFont val="Arial"/>
        <family val="2"/>
      </rPr>
      <t>. Develop methods for measured bldg.(energy, cost, emissions) &amp; occupant (comfort, health, productivity) performance.</t>
    </r>
  </si>
  <si>
    <t xml:space="preserve">SIMPLIFIED PROCEDURE FOR CALCULATING EXHAUST/INTAKE SEPARATION DINSTANCES </t>
  </si>
  <si>
    <t>#9, #10</t>
  </si>
  <si>
    <t>DEC. 15, 2012</t>
  </si>
  <si>
    <t>FEB. 1, 2015</t>
  </si>
  <si>
    <t xml:space="preserve">Replaced by URP-1633 after no bids received </t>
  </si>
  <si>
    <t>#1, #2, #7, #9, #11</t>
  </si>
  <si>
    <t>#7</t>
  </si>
  <si>
    <t>TC Dropped Topic</t>
  </si>
  <si>
    <t>DEVELOP LOCAL CONVECTIVE HEAT TRANSFER COEFFICIENTS FOR INDOOR AND OUTDOOR SURFACES OF FENESTRATION SYSTEMS</t>
  </si>
  <si>
    <t>A6, C6</t>
  </si>
  <si>
    <t>OCT. 2010</t>
  </si>
  <si>
    <t>OCT. 2011</t>
  </si>
  <si>
    <t>OCT.  2012</t>
  </si>
  <si>
    <t>OCT. 2012</t>
  </si>
  <si>
    <t>JULY 2012</t>
  </si>
  <si>
    <t>FEB. 2013</t>
  </si>
  <si>
    <t>Topic time expired from display on plan due to no WS draft.  TC can reactivate on plan by submitting WS draft and getting it approved by deadline noted in far left column</t>
  </si>
  <si>
    <t>#8, #9</t>
  </si>
  <si>
    <t>FEB. 1, 2016</t>
  </si>
  <si>
    <t>DEC. 15, 2013</t>
  </si>
  <si>
    <t>#1, #7</t>
  </si>
  <si>
    <t>EXPERIMENTAL EVALUATION OF THE THERMAL AND VENTILATION PERFORMANCE OF STRATIFIED AIRE DISTRIBUION SYSTEMS COUPLED WITH PASSIVE CHILLED BEAMS</t>
  </si>
  <si>
    <t>MAY 15, 2014</t>
  </si>
  <si>
    <t>JUL. 1, 2016</t>
  </si>
  <si>
    <t>#9</t>
  </si>
  <si>
    <t>#2, #7</t>
  </si>
  <si>
    <t>4.01                 4.05</t>
  </si>
  <si>
    <t>A1, A3, A5, A6, B1, C1, E1, E2</t>
  </si>
  <si>
    <t>#1</t>
  </si>
  <si>
    <t>#1, #4, #5, #7</t>
  </si>
  <si>
    <t>#1, #2, #5, #7</t>
  </si>
  <si>
    <t>EXTENDED TO                                                   JUL. 1, 2013</t>
  </si>
  <si>
    <t>EXTENDED TO                                                   APR. 1, 2013</t>
  </si>
  <si>
    <t>OCT. 1, 2016</t>
  </si>
  <si>
    <t>#11</t>
  </si>
  <si>
    <t>#1, #3, #9</t>
  </si>
  <si>
    <t>OCT. 1, 2015</t>
  </si>
  <si>
    <t>JUL. 1, 2017</t>
  </si>
  <si>
    <t>MAY 15, 2015</t>
  </si>
  <si>
    <t>MINIMUM REFRIGERANT CHARGE ATTAINMENT FOR COMMERCIAL REFRIGERATION SYSTEMS</t>
  </si>
  <si>
    <t>#1, #9</t>
  </si>
  <si>
    <t xml:space="preserve">EXTENDED TO                                                   JUL. 1, 2014                        </t>
  </si>
  <si>
    <t>OPTIMIZED DESIGN GUIDANCE FOR OUTDOOR AIR VENTILATION OF WATER LOOP HEAT PUMP SYSTEMS</t>
  </si>
  <si>
    <t>SSPC 62.1</t>
  </si>
  <si>
    <t>AUG. 15, 2013</t>
  </si>
  <si>
    <t>AUG. 15, 2015</t>
  </si>
  <si>
    <t>OCT. 1, 2017</t>
  </si>
  <si>
    <t xml:space="preserve">CONDITIONING OF REPLACEMENT AIR FOR COMMERCIAL KITCHEN HVAC </t>
  </si>
  <si>
    <t xml:space="preserve"> OPTIMIZING AIR CURTAINS FOR REFRIGERATED DISPLAY CASES WITH GLASS DOORS</t>
  </si>
  <si>
    <t>REC 13.10, RET 14.02</t>
  </si>
  <si>
    <t>DEVELOPMENT OF REFERENCE EQUIPMENT MODEL FOR STANDARDIZATION OF VIRTUAL EQUIPMENT AND DEVICE CREATION (BIM for HVAC EQUIPMENT)</t>
  </si>
  <si>
    <t>HVAC SYSTEM THERMAL CONTROL AND ENERGY PERFORMANCE USING WORK AND DATA EXCHANGE PROCESSES</t>
  </si>
  <si>
    <t>#8</t>
  </si>
  <si>
    <t>#1, #2, #7</t>
  </si>
  <si>
    <t>#7?</t>
  </si>
  <si>
    <t>#1?</t>
  </si>
  <si>
    <t>A NOVEL APPROACH FOR MODELING OF HYDRONIC SYSTEMS IN BUILDING PERFORMANCE SIMULATION (BPS) TOOLS</t>
  </si>
  <si>
    <t>STUDY THE EFFECTS OF MODIFYING THE WETTING SURFACES OF EVAPORATIVE CONDENSERS IN REFRIGERATION SYSTEMS FOR PERFORMANCE IMPROVEMENT</t>
  </si>
  <si>
    <t>REC. 14.05  REJ. 14.06</t>
  </si>
  <si>
    <t xml:space="preserve">REDUCE SIMULTANEOUS HEATING AND COOLING IN COMMERCIAL BUILDINGS </t>
  </si>
  <si>
    <t>REC.14.08,  RET. 14.10</t>
  </si>
  <si>
    <t xml:space="preserve">PHYSICAL PROPERTIES MEASUREMENTS OF HFO-1234yf / LUBRICANT MIXTURES  </t>
  </si>
  <si>
    <t xml:space="preserve">COMPARATIVE LAB AND FIELD EVALUATION OF BUILDING PRESSURE CONTROL METHODS   </t>
  </si>
  <si>
    <t>PERFORMANCE OF VAPOR RETARDER SYSTEMS USED ON MECHANICAL INSULATION</t>
  </si>
  <si>
    <t>MODELING HEAT AND MOISTURE TRANSPORT IN MECHANICAL INSULATION SYSTEMS ON BELOW AMBIENT INSULATED PIPES</t>
  </si>
  <si>
    <t>DETERMINATION OF SUITABLE REPLACEMENT FOR SF6 WHEN USED AS A TRACER GAS IN ACCORDANCE WITH ASHRAE METHODS OF TEST 110 AND 129</t>
  </si>
  <si>
    <t>#9, #8</t>
  </si>
  <si>
    <t>JULY 2017</t>
  </si>
  <si>
    <t xml:space="preserve">EFFECTIVE  VENTILATION SYSTEMS FOR AIRBORNE INFECTION ISOLATION ROOMS TO REDUCE POTENTIAL CROSS INFECTION </t>
  </si>
  <si>
    <t>DISPERSION OF REFRIGERANT RELEASES TO CONNECTING SPACES VIA TRANSFER OPENINGS</t>
  </si>
  <si>
    <t>QUANTIFY THE DEGRADATION OF CRITICAL HVAC COMPONENTS AND MATERIALS EXPOSED TO UVC LEVELS TYPICALLY USED IN HVAC SYSTEMS.</t>
  </si>
  <si>
    <t>#9, #4, #1</t>
  </si>
  <si>
    <t>AUG. 15, 2014</t>
  </si>
  <si>
    <t>OCT.1, 2016</t>
  </si>
  <si>
    <t xml:space="preserve">A GLOBAL DATABASE OF MOISTURE DESIGN REFERENCE YEARS FOR HYGROTHERMAL ANALYSIS AND DESIGN OF BUILDINGS </t>
  </si>
  <si>
    <t>#1, #5, #7, #10</t>
  </si>
  <si>
    <t>ANNOYANCE THRESHOLD OF TONES IN NOISE AS RELATED TO BUILDING SERVICES EQUIPMENT</t>
  </si>
  <si>
    <t>SSPC 15 8.07</t>
  </si>
  <si>
    <r>
      <t xml:space="preserve">FIELD STUDIES TO IDENTIFY THE BIOFILM MICRO-ORGANISIMS ON HVAC COOLING COILS AND IN DRAIN PANS. - </t>
    </r>
    <r>
      <rPr>
        <b/>
        <sz val="7"/>
        <rFont val="Arial"/>
        <family val="2"/>
      </rPr>
      <t>DROPPED BY TC PER W15 RL REPORT</t>
    </r>
  </si>
  <si>
    <r>
      <t>INVESTIGATION OF THE ENVIRONMENTAL IMPACTS OF GROUND SOURCE HEAT PUMPS -</t>
    </r>
    <r>
      <rPr>
        <b/>
        <sz val="7"/>
        <rFont val="Arial"/>
        <family val="2"/>
      </rPr>
      <t xml:space="preserve"> DROPPED BY TC PER A14 RL REPORT</t>
    </r>
  </si>
  <si>
    <t xml:space="preserve">REC. 15.05  REJ. 15.06  </t>
  </si>
  <si>
    <t>REC. 15.10 REJ. 15.11</t>
  </si>
  <si>
    <t>CHARACTERIZING THE AIR FLOW A THE TOP OF EXHAUST STACKS FOR IMPROVED DISPERSION MODELING</t>
  </si>
  <si>
    <t xml:space="preserve">THE EFFECTS OF OUTDOOR AIR SUPPLY RATE ON SLEEPQUALITY AND NEXT DAY PERFORMANCE </t>
  </si>
  <si>
    <t>LEARNING OCCUPANCY PRESENCE IN RESIDENTIAL BUILDINGS THROUGH SMART METER DATA</t>
  </si>
  <si>
    <t>REC. 15.12  REJ 16.01</t>
  </si>
  <si>
    <t>OPTICAL AND THERMAL PERFORMANCE OF HOLLOW GLASS BLOCKS</t>
  </si>
  <si>
    <t xml:space="preserve"> RESEARCH ON THE EFFECTIVENESS OF SHELF TIP JETS IN REDUCING ENERGY COMSUMPTION OF OPEN REFRIGERATED VERTICAL DISPLAY CASES</t>
  </si>
  <si>
    <t>CONTAMINANT VARIATION AND OUTDOOR AMBIENT QUALITY AT VARIOUS HEIGHTS NEAR TALL/HIGH RISE BUILDINGS</t>
  </si>
  <si>
    <t>AMBIENT OUTDOOR CLIMATIC CONDITIONS AT VARIOUS HEIGHTS NEAR TALL HIGH RISE BUILDINGS</t>
  </si>
  <si>
    <t>Additional Projects that could Potentially Bid in the Future - Research Topic Acceptance Request (RTAR) approved by RAC for development into a work statement:</t>
  </si>
  <si>
    <t>#1, #5, #7, #9</t>
  </si>
  <si>
    <t>THE EFFECTS OF VENTILATION AND UVGI DEVICES ON THE INFECTION OF RESPIRATORY DISEASE IN STUDENTS DORMITORIES</t>
  </si>
  <si>
    <t>NEAR OPTIMAL THERMAL ENERGY STORAGE CONTROL SEQUENCES</t>
  </si>
  <si>
    <t>REC 16.05 REJ 16.06</t>
  </si>
  <si>
    <t>#1, #2, #4, #5, #9</t>
  </si>
  <si>
    <t>TC Dropped Topic   FHWA will lead project instead</t>
  </si>
  <si>
    <t>INTERACTION OF TUNNEL VENTILATION PERFROMANCE WITH FIXED FIRE SUPPRESSION</t>
  </si>
  <si>
    <t>REC 17.05 REJ 17.06</t>
  </si>
  <si>
    <t>HYDROGEN FLUORIDE CAPACITY OF DESICCANTS</t>
  </si>
  <si>
    <t>D1</t>
  </si>
  <si>
    <t>DISTRIBUTION OF WATER BETWEEN VAPOR AND LIQUID PHASES OF LOW GWP REFRIGERANTS</t>
  </si>
  <si>
    <t>#8?</t>
  </si>
  <si>
    <t>#1, #4</t>
  </si>
  <si>
    <t>TRP-C</t>
  </si>
  <si>
    <t>ALTERNATE EXPRESSIONS OF BUILDING EUI AS ENERGY PERFORMANCE METRICS</t>
  </si>
  <si>
    <t>BIO-INSPIRED LIQUID TO AIR HEAT EXCHANGER FOR HVAC&amp;r APPLICATIONS</t>
  </si>
  <si>
    <t>FLOW CHARACTERISTICS OF INSTALLED FLEX DUCTS</t>
  </si>
  <si>
    <t>DEVELIOPMENT OF COGEN/TRIGENERATION TOOLS FOR BUILDING DESIGNS</t>
  </si>
  <si>
    <t>FEB. 1, 2022</t>
  </si>
  <si>
    <t>9.6                 SSPC 62.1</t>
  </si>
  <si>
    <t>#7, #8</t>
  </si>
  <si>
    <t>ASSESSMENT OF THE A/B TOXICITY CLASSIFICATION USED IN STANDARD 34</t>
  </si>
  <si>
    <t>#1, #3</t>
  </si>
  <si>
    <t>#2, #4</t>
  </si>
  <si>
    <t>MTG.OBB</t>
  </si>
  <si>
    <t>#11?</t>
  </si>
  <si>
    <t>#1, #3, #7 &amp; #9</t>
  </si>
  <si>
    <t>CHARACTERIZING THE PERFORMANCE OF ENTRAINED FLOW STACKS</t>
  </si>
  <si>
    <r>
      <t xml:space="preserve">ROUND ROBIN TESTING TO VALIDATE ANSI/ASHRAE STANDARD 185.2-2014 - </t>
    </r>
    <r>
      <rPr>
        <b/>
        <sz val="7"/>
        <rFont val="Arial"/>
        <family val="2"/>
      </rPr>
      <t xml:space="preserve">Accept w/ comments </t>
    </r>
  </si>
  <si>
    <t>#4?</t>
  </si>
  <si>
    <t>7.01            MTG. BIM</t>
  </si>
  <si>
    <t>TOTAL ESTIMATED VALUE OF PROJECTS ON PLAN:</t>
  </si>
  <si>
    <t>4.2?                 4.3?                 4.7?</t>
  </si>
  <si>
    <t>REC. 14.05  REJ. 14.06  REC. 15.08 REJ. 15.11</t>
  </si>
  <si>
    <t>DEVELOPMENT OF AN ACCURACY TEST METHOD FOR RESIDENTIAL ATTIC DUCT SYSTEM SIMULATIONS IN WHOLE-BUILDING ENERGY SIMULATION PROGRAMS</t>
  </si>
  <si>
    <t>#5</t>
  </si>
  <si>
    <t xml:space="preserve">REC. 16.08  REJ. 16.11          </t>
  </si>
  <si>
    <t>#3, #4</t>
  </si>
  <si>
    <t>HVAC CONTROL LOOP PERFORMANCE DIAGNOSIS</t>
  </si>
  <si>
    <t xml:space="preserve">REC.17.08   REJ. 17.10 </t>
  </si>
  <si>
    <t>MTG. OBB</t>
  </si>
  <si>
    <t>EXPLORE AND QUANTIFY BEHAVIOR-DRIVEN BUILDING ENERGY USAGE</t>
  </si>
  <si>
    <t>DEVELOPMENT OF IMPROVED AND INTEGRATED ENERGY MODELING SOFTWARE FOR DATA CENTERS</t>
  </si>
  <si>
    <t>#2, #5</t>
  </si>
  <si>
    <t>NOT ON PLAN - RTAR STAGE SKIPPED</t>
  </si>
  <si>
    <t>A BIM AND PHYSICS-BASED MODELING ENABLED PLATFORM FOR MONITORING AND VISUALIZING HIGH PERFORMANCE COMMERCIAL BUILDINGS</t>
  </si>
  <si>
    <t>CFD MODELING AND LABORATORY TESTING OF FLAT OVAL DIVERGING FLOW TEES TO DETERMINE LOSS COEFFICIENTS</t>
  </si>
  <si>
    <t>#1, #6</t>
  </si>
  <si>
    <t>7.3?</t>
  </si>
  <si>
    <t>SSPC 161</t>
  </si>
  <si>
    <t>NEW TECHNIQUE DEVELOPMENT OF USING ROOM AIRFLOW CONTROL DEVICES TO ESTIMATE ROOM ENCLOSURE AIR-TIGHTNESS IN CONTROLLED ENVIRONMENTS</t>
  </si>
  <si>
    <t>VALIDATION OF LOW-ORDER ACOUSTIC MODELS OF COMBUSTION DRIVEN OSCILLATIONS ON RESIDENTIAL FIRE TUBE WATER HEATERS</t>
  </si>
  <si>
    <t>#1?, #11?, #4?</t>
  </si>
  <si>
    <t>RETURNED RTARS: Topics that were reviewed by RAC one of more times and returned with comments or requests for additional information</t>
  </si>
  <si>
    <t>REC. 16.08  - Need TC Vote</t>
  </si>
  <si>
    <t>?</t>
  </si>
  <si>
    <t>REC. 17.12 - Need TC Vote</t>
  </si>
  <si>
    <t>TOPIC ORIGINALLY HAD THE TRACKING NUMBER 1664, BUT IT EXPIRED FROM PLAN IN JULY 2016</t>
  </si>
  <si>
    <t>Winter 2020</t>
  </si>
  <si>
    <t>Solicited Research Projects That Could Potentially be Funded by annual 2020 Based upon Bids Received in winter 2020 or earlier:</t>
  </si>
  <si>
    <t xml:space="preserve">#7, #9, </t>
  </si>
  <si>
    <t>#1, #2, #7, #9</t>
  </si>
  <si>
    <t>Research Projects That Could Potentially Bid in the spring 2020  - Rebids, Approved, and Conditionally Approved TRPs:</t>
  </si>
  <si>
    <t>OIL CONCENTRATION OF FIELD-INSTALLED LIQUID CHILLERS WITH FLOODED TYPE EVAPORATORS</t>
  </si>
  <si>
    <t>1.8                 10.3                     4.4</t>
  </si>
  <si>
    <t xml:space="preserve">DEVELOPMENT OF A METHOD TO DETERMINE THE  MOISTURE TRANSPORT THROUGH A ROOF SHINGLE SYSTEM UNDER REAL CONDITIONS  </t>
  </si>
  <si>
    <t>8.10           9.8</t>
  </si>
  <si>
    <t>4.4           SSPC 160                1.12</t>
  </si>
  <si>
    <t xml:space="preserve"> #1, #3, #7</t>
  </si>
  <si>
    <t>DEVELOPMENT OF AN IMPROVED TOOLKIT FOR ANALYZNG BUILDING ENERGY USE FROM  TIMES SERIES DATA: UPDATE TO THE INVERSE MODEL TOOLKIT (RP-1050)</t>
  </si>
  <si>
    <t>TOPIC DROPPED AFTER 4 YEARS ON PLAN AND NO ACTIVITY IN 2 YEARS</t>
  </si>
  <si>
    <r>
      <t xml:space="preserve">ALTERNATE EXPRESSIONS OF BUILDING EUI AS ENERGY PERFORMANCE METRICS - </t>
    </r>
    <r>
      <rPr>
        <b/>
        <sz val="7"/>
        <rFont val="Arial"/>
        <family val="2"/>
      </rPr>
      <t xml:space="preserve"> Accept w/ comments</t>
    </r>
  </si>
  <si>
    <t>#4, #10</t>
  </si>
  <si>
    <t>DIELECTRIC PROPERTIES OF LOWER GWP REFRIGERANTS</t>
  </si>
  <si>
    <r>
      <t>DATABASE OF ULTRAVIOLET INACTIVATION RATE CONSTANT (K-VALUES) FOR MICROOGANISMS CRITICAL TO SYSTEM DESIGN -</t>
    </r>
    <r>
      <rPr>
        <b/>
        <sz val="7"/>
        <rFont val="Arial"/>
        <family val="2"/>
      </rPr>
      <t xml:space="preserve"> Accepted</t>
    </r>
  </si>
  <si>
    <t>#1, #4 #11</t>
  </si>
  <si>
    <r>
      <t xml:space="preserve">MOSITURE TOLERANCE AND EFFECTS IN CO2 REFRIGERATION SYSTEMS- </t>
    </r>
    <r>
      <rPr>
        <b/>
        <sz val="7"/>
        <rFont val="Arial"/>
        <family val="2"/>
      </rPr>
      <t>Accept w/ comments</t>
    </r>
  </si>
  <si>
    <r>
      <t xml:space="preserve">EVALUATION OF HVAC VENTILATION EFFECTIVENESS IN REDUCING SEMI-VOLATILE ORGANIC COMPOUNDS (SVOCs) IN INDOOR SPACES - </t>
    </r>
    <r>
      <rPr>
        <b/>
        <sz val="7"/>
        <rFont val="Arial"/>
        <family val="2"/>
      </rPr>
      <t>Accept w/ comments</t>
    </r>
  </si>
  <si>
    <t>#1, #4, #7</t>
  </si>
  <si>
    <r>
      <t xml:space="preserve">RESIDENTIAL WATER FIXTURE USE SCHEDULES BASED ON MEASURED OCCUPANT BEHAVIOR - </t>
    </r>
    <r>
      <rPr>
        <b/>
        <sz val="7"/>
        <rFont val="Arial"/>
        <family val="2"/>
      </rPr>
      <t>Accept w/ comments</t>
    </r>
  </si>
  <si>
    <r>
      <t>US / CANADIAN RESIDENCES: INDOOR CONDITIONS, THERMAL COMFORT, OCCUPANT BEHAVIOUR AND ENERGY DEMAND -</t>
    </r>
    <r>
      <rPr>
        <b/>
        <sz val="7"/>
        <rFont val="Arial"/>
        <family val="2"/>
      </rPr>
      <t xml:space="preserve"> Accept w/ comments</t>
    </r>
  </si>
  <si>
    <t>#3, #7, #9</t>
  </si>
  <si>
    <r>
      <t xml:space="preserve">DETERMINING THE IMPACT OF SEALING HOT INSULATION SYSTEM METAL JACKETING JOINTS ON WATER INTRUSION AND RETENTION IN THE SYSTEM - </t>
    </r>
    <r>
      <rPr>
        <b/>
        <sz val="7"/>
        <rFont val="Arial"/>
        <family val="2"/>
      </rPr>
      <t>- Accept w/ comments</t>
    </r>
  </si>
  <si>
    <t xml:space="preserve"> #9</t>
  </si>
  <si>
    <r>
      <t xml:space="preserve">INVESTIGATING THE APPLICABILITY OF STANDARD 62.1's VENTILATION RATE PROCEDURE FOR HEALTHCARE ROOMS - </t>
    </r>
    <r>
      <rPr>
        <b/>
        <sz val="7"/>
        <rFont val="Arial"/>
        <family val="2"/>
      </rPr>
      <t>Accept w/ comments</t>
    </r>
  </si>
  <si>
    <r>
      <t xml:space="preserve">ASSESS REFRIGERANT DETECTOR CHARACTERISTICS FOR USE IN HVACR EQUIPMENT- </t>
    </r>
    <r>
      <rPr>
        <b/>
        <sz val="7"/>
        <rFont val="Arial"/>
        <family val="2"/>
      </rPr>
      <t>Accepted As-Is</t>
    </r>
  </si>
  <si>
    <t>7.06            RBC</t>
  </si>
  <si>
    <r>
      <t>LONG TERM TEMPERATURE CHANGE OF GROUND HEAT EXCHANGERS -</t>
    </r>
    <r>
      <rPr>
        <sz val="7"/>
        <color indexed="10"/>
        <rFont val="Arial"/>
        <family val="2"/>
      </rPr>
      <t xml:space="preserve"> RAC Letter ballot closes Monday 3/2</t>
    </r>
  </si>
  <si>
    <r>
      <t xml:space="preserve">VALIDATION OF EXTRAPOLATION OF PERFORMANCE RATING TEST RESULTS FOR SMALL ENERGY EXCHANGERS TO LARGE EXCHANGERS - </t>
    </r>
    <r>
      <rPr>
        <sz val="7"/>
        <color indexed="10"/>
        <rFont val="Arial"/>
        <family val="2"/>
      </rPr>
      <t>RAC Letter ballot closes Monday 3/2</t>
    </r>
  </si>
  <si>
    <r>
      <t xml:space="preserve">OPTIMIZING SUPPLY AIR TEMPERATURE CONTROL FOR DEDICATED OUTDOOR AIR SYSTEMS - </t>
    </r>
    <r>
      <rPr>
        <sz val="7"/>
        <color indexed="10"/>
        <rFont val="Arial"/>
        <family val="2"/>
      </rPr>
      <t>Not awarded. Rebid or award to lowest cost responsive bid</t>
    </r>
  </si>
  <si>
    <r>
      <t>EXPERIMENTAL CHARACTERIZATION  OF AIRCRAFT BLEED AIR PARTICULATE CONTAMINATION -</t>
    </r>
    <r>
      <rPr>
        <sz val="7"/>
        <color indexed="10"/>
        <rFont val="Arial"/>
        <family val="2"/>
      </rPr>
      <t xml:space="preserve"> RAC Letter ballot closes Monday 3/2</t>
    </r>
  </si>
  <si>
    <t>EQUATIONS TO ESTIMATE EVAPORATION RATES FROM HEATED WATER POOLS IN INDOOR RECREATIONAL AQUATIC FACILITIES</t>
  </si>
  <si>
    <t>1.4              8.10</t>
  </si>
  <si>
    <t>NONE</t>
  </si>
  <si>
    <t>#1, #3, #7, #10</t>
  </si>
  <si>
    <t>10,7</t>
  </si>
  <si>
    <t>VALIDATION OF A TEST METHOD FOR APPLYING A STANDARDIZED FROST LOAD ON A TEST EVAPORATOR IN A TEST CHAMBER WITH AN OPERATING CONDITIONING SYSTEM - Accept w/ comments</t>
  </si>
  <si>
    <t>#1, #2, #5, #7,  #10, #11</t>
  </si>
  <si>
    <t>4.3              5.1</t>
  </si>
  <si>
    <t>EVALUATION OF ASHRAE'S DESIGN DAY PROCEDURE AGAINST RECORDED WEATHER DATA</t>
  </si>
  <si>
    <t>4.1                       6.5</t>
  </si>
  <si>
    <t xml:space="preserve">FOAMABILITY PROPERTIES OF LGWP REFRIGERANT AND OIL MIXTURES </t>
  </si>
  <si>
    <t>FEB. 1, 2023</t>
  </si>
  <si>
    <t>VALIDATION OF LOW-ORDER ACOUSTIC MODELS OF COMBUSTION DRIVEN OSCILLATIONS ON FIRE TUBE WATER HEATERS.   </t>
  </si>
  <si>
    <t xml:space="preserve"> #1, #3, #9</t>
  </si>
  <si>
    <t>MAR. 15, 2020</t>
  </si>
  <si>
    <t>MAY. 1, 2022</t>
  </si>
  <si>
    <r>
      <t>DEVELOPING A FACIAL SKIN TEMPERATURE-DRIVEN THERMAL ENVIRONMENTAL CONTRIL IN THE WORKPLACE -</t>
    </r>
    <r>
      <rPr>
        <b/>
        <sz val="7"/>
        <rFont val="Arial"/>
        <family val="2"/>
      </rPr>
      <t xml:space="preserve"> Accept w/ comments</t>
    </r>
    <r>
      <rPr>
        <sz val="7"/>
        <rFont val="Arial"/>
        <family val="2"/>
      </rPr>
      <t xml:space="preserve"> - TC Dropped in KC</t>
    </r>
  </si>
  <si>
    <r>
      <t>IMPROVED SIMPLIFIED METHODOLOGY FOR DESCRIBING AND CALCULATING HEAT CONDUCTION BETWEEN BUILDINGS AND THE GROUND. -</t>
    </r>
    <r>
      <rPr>
        <b/>
        <sz val="7"/>
        <rFont val="Arial"/>
        <family val="2"/>
      </rPr>
      <t xml:space="preserve"> Accept w/ comments</t>
    </r>
  </si>
  <si>
    <t xml:space="preserve">SSPC 170      </t>
  </si>
  <si>
    <t>9.06       SSPC 62.1</t>
  </si>
  <si>
    <t>MAY. 15, 2020</t>
  </si>
  <si>
    <t>JUL. 1, 2022</t>
  </si>
  <si>
    <t>MAY. 15, 2021</t>
  </si>
  <si>
    <t>JUL. 1, 2023</t>
  </si>
  <si>
    <t>AUG. 15, 2021</t>
  </si>
  <si>
    <t>OCT. 1, 2023</t>
  </si>
  <si>
    <t>AUG. 15, 2020</t>
  </si>
  <si>
    <t>OCT. 1, 2022</t>
  </si>
  <si>
    <r>
      <t xml:space="preserve">FEASIBILITY OF PREDICTING INDOOR FORMALDEHYDE, VOC, AND CO2 CONCENTRATIONS USING SIMPLIFIED INPUTS TO AIR QUALITY MODELS IN NEW OFFICE BUILDINGS - </t>
    </r>
    <r>
      <rPr>
        <b/>
        <sz val="7"/>
        <rFont val="Arial"/>
        <family val="2"/>
      </rPr>
      <t>Accept w/ comments</t>
    </r>
  </si>
  <si>
    <r>
      <t xml:space="preserve">EVALUATION OF INDOOR AIR CONTAMINANTS WITH RESPECT TO DEVELOPMENT OF A REVISED INDOOR AIR QUALITY PROCEDURE (IAQP) DESIGN COMPOUND AND DESIGN TARGET LISTS FOR STANDARD 62.1 - </t>
    </r>
    <r>
      <rPr>
        <b/>
        <sz val="7"/>
        <rFont val="Arial"/>
        <family val="2"/>
      </rPr>
      <t xml:space="preserve"> Accept w/ comments</t>
    </r>
  </si>
  <si>
    <r>
      <t xml:space="preserve">HYROTHERMAL MODELING OF BELOW AMBIENT PIPE INSULATION SYSTEMS IN BOTH BUILDINGS AND REFRIGERATION -  </t>
    </r>
    <r>
      <rPr>
        <b/>
        <sz val="7"/>
        <rFont val="Arial"/>
        <family val="2"/>
      </rPr>
      <t>Accept w/ comments</t>
    </r>
  </si>
  <si>
    <r>
      <t xml:space="preserve">UPDATING SITE ENERGY TRAGETS FOR  ASHRAE STANDARD 100-2018 - ENERGY EFFICIENCY IN EXISTING BUILDINGS -  </t>
    </r>
    <r>
      <rPr>
        <b/>
        <sz val="7"/>
        <rFont val="Arial"/>
        <family val="2"/>
      </rPr>
      <t>Accept w/ comments</t>
    </r>
  </si>
  <si>
    <r>
      <t xml:space="preserve">UPPER-AIR ULTRAVIOLET GERMICIDAL  IRRADIATION  (UVGI) FOR TALL SPACES </t>
    </r>
    <r>
      <rPr>
        <b/>
        <sz val="7"/>
        <rFont val="Arial"/>
        <family val="2"/>
      </rPr>
      <t>-  Accept w/ comments</t>
    </r>
  </si>
  <si>
    <r>
      <t xml:space="preserve">CLIMATIC DESIGN FOR ROOF TOP HVAC EQUIPMENT </t>
    </r>
    <r>
      <rPr>
        <b/>
        <sz val="7"/>
        <rFont val="Arial"/>
        <family val="2"/>
      </rPr>
      <t>-  Accept w/ comments</t>
    </r>
  </si>
  <si>
    <r>
      <t>OUTDOOR PARTICULATE MATTER  PENETRATION AND INDOOR PM REMOVAL RATES IN NATURALLY VENTILATED COMMERCIAL BUILDINGS -</t>
    </r>
    <r>
      <rPr>
        <b/>
        <sz val="7"/>
        <rFont val="Arial"/>
        <family val="2"/>
      </rPr>
      <t xml:space="preserve">  Accept w/ comments</t>
    </r>
  </si>
  <si>
    <r>
      <t>PROCEDURE FOR ESTIMATING OCCUPIED SPACE SOUND LEVELS IN THE APPLICATION OF UFAD AIR TERMINALS AND AIR OUTLETS-</t>
    </r>
    <r>
      <rPr>
        <b/>
        <sz val="7"/>
        <rFont val="Arial"/>
        <family val="2"/>
      </rPr>
      <t xml:space="preserve">  Accept w/ comments</t>
    </r>
  </si>
  <si>
    <r>
      <t xml:space="preserve">THE INCORPORATION OF ODORANTS IN REFRIGERANTS TO IMPROVE LEAK DETECTION--PHASE II, EXPERIMENTAL STUDY.  </t>
    </r>
    <r>
      <rPr>
        <b/>
        <sz val="7"/>
        <rFont val="Arial"/>
        <family val="2"/>
      </rPr>
      <t>Accept-as-is</t>
    </r>
  </si>
  <si>
    <r>
      <t xml:space="preserve">SOLAR PV DESIGN GUIDE FOR THE BUILDING PROFESSIONAL INCLUDING HVAC AND BUILDING INTERACTIONS - </t>
    </r>
    <r>
      <rPr>
        <b/>
        <sz val="7"/>
        <rFont val="Arial"/>
        <family val="2"/>
      </rPr>
      <t>Accept w/ comments</t>
    </r>
  </si>
  <si>
    <r>
      <t xml:space="preserve">KINETIC AND MECHANISTIC STUDY OF THE BREAKDOWN AND INTERACTIONS OF HFO REFRIGERANTS - </t>
    </r>
    <r>
      <rPr>
        <b/>
        <sz val="7"/>
        <rFont val="Arial"/>
        <family val="2"/>
      </rPr>
      <t>Accept as-is</t>
    </r>
  </si>
  <si>
    <r>
      <t xml:space="preserve">ENERGY USE IN INDOOR PLANT ENVIRONMENTS - </t>
    </r>
    <r>
      <rPr>
        <b/>
        <sz val="7"/>
        <rFont val="Arial"/>
        <family val="2"/>
      </rPr>
      <t>Accept w/ comments</t>
    </r>
  </si>
  <si>
    <r>
      <t xml:space="preserve">MAXIMIZING EFFICIENCY OF ENERGY CONVERSION TECHNOLOGIES OF BUILDINGS VIA EXERGY-BASED ANALYSIS - - </t>
    </r>
    <r>
      <rPr>
        <b/>
        <sz val="7"/>
        <rFont val="Arial"/>
        <family val="2"/>
      </rPr>
      <t>Accept w/ comments</t>
    </r>
  </si>
  <si>
    <r>
      <t xml:space="preserve">GRAYWATER USE IN HEALTHCARE FACILITIES; DETERMINING RISK AND
APPROPRIATE DESIGN RESPONSES - </t>
    </r>
    <r>
      <rPr>
        <b/>
        <sz val="7"/>
        <rFont val="Arial"/>
        <family val="2"/>
      </rPr>
      <t>Accept w/ comments</t>
    </r>
  </si>
  <si>
    <r>
      <t xml:space="preserve">MINIMUM  FLOW VELOCITIES  FOR PURGING AIR AND DEBRIS FROM HYDRONIC PIPING SYSTEMS - </t>
    </r>
    <r>
      <rPr>
        <b/>
        <sz val="7"/>
        <rFont val="Arial"/>
        <family val="2"/>
      </rPr>
      <t>Accept w/ comments</t>
    </r>
  </si>
  <si>
    <r>
      <t xml:space="preserve">ASSESSMENT OF TRIBOLOGICAL INTERACTIONS OF REFRIGERANTS AND LUBRICANTS IN HVAC SYSTEMS - </t>
    </r>
    <r>
      <rPr>
        <b/>
        <sz val="7"/>
        <rFont val="Arial"/>
        <family val="2"/>
      </rPr>
      <t>Accept w/ comments</t>
    </r>
  </si>
  <si>
    <t>SSPC 62.1        2.08         4.10</t>
  </si>
  <si>
    <t>1.08            10.03</t>
  </si>
  <si>
    <t xml:space="preserve">4.03          2.04   SSPC 62.1 </t>
  </si>
  <si>
    <t>5.03         2.06</t>
  </si>
  <si>
    <t>6.07                 1.09</t>
  </si>
  <si>
    <t>DEC. 15, 2020</t>
  </si>
  <si>
    <t>MAR. 15, 2021</t>
  </si>
  <si>
    <t>MAY. 1, 2023</t>
  </si>
  <si>
    <t>DEC. 15, 2021</t>
  </si>
  <si>
    <t>OCT. 1 ,2023</t>
  </si>
  <si>
    <t>TOPICS REMOVED FROM DISPLAY AFTER 2 YEARS ON PLAN WITH NO WORKSTATEMENT SUBMITTED</t>
  </si>
  <si>
    <t>ASSESSMENT OF HVAC EQUIPMENT IDLE POWER CONSUMPTION AS A PERCENTAGE OF BUILT ENVIRONMENT ENERGY LOAD</t>
  </si>
  <si>
    <t>#5, #1</t>
  </si>
  <si>
    <t>DEVELOP COST AND PERFORMANCE INDICES TO EVALUATE EFFECTIVENESS OF VIRTUAL SENSORS IN HVAC APPLICATIONS</t>
  </si>
  <si>
    <t>RTARS TIME EXPIRED FROM PLAN AFTER 4 YEARS</t>
  </si>
  <si>
    <t>REC. 13.06, RET. 13.06                                                        REC.18.07     REJECT 18.10</t>
  </si>
  <si>
    <t>HEAT TRANSFER PERFORMANCE OF MEDIUM PRESSURE ALTERNATIVE LOWER GWP REFRIGERANTS IN A FLOODED EVAPORATOR COMPRISING AN ENHANCED TUBE BUNDLE</t>
  </si>
  <si>
    <t>GUIDELINES FOR ACCURATE CFD MODELING OF NATURAL VENTILATION</t>
  </si>
  <si>
    <t>ASSESS AND IMPLEMENT NATURAL AND HYBRID VENTILATION MODELS IN WHOLE-BUILDING ENERGY SIMULATIONS (PHASE 2)</t>
  </si>
  <si>
    <t>#1, #3, #7</t>
  </si>
  <si>
    <t>WS DROPPED BY RAC AFTER 4 YEARS ON PLAN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</si>
</sst>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409]d\-mmm\-yy;@"/>
    <numFmt numFmtId="174" formatCode="[$-409]mmm\-yy;@"/>
    <numFmt numFmtId="175" formatCode="[$-409]mmmm\-yy;@"/>
    <numFmt numFmtId="176" formatCode="[$-409]dd\-mmm\-yy;@"/>
    <numFmt numFmtId="177" formatCode="yyyy\-mm\-dd;@"/>
    <numFmt numFmtId="178" formatCode="&quot;$&quot;#,##0"/>
    <numFmt numFmtId="179" formatCode="[$-409]mmmm\ d\,\ yyyy;@"/>
    <numFmt numFmtId="180" formatCode="#,##0.000"/>
    <numFmt numFmtId="181" formatCode="00000"/>
    <numFmt numFmtId="182" formatCode="[$-409]dddd\,\ mmmm\ d\,\ yyyy"/>
    <numFmt numFmtId="183" formatCode="mm/dd/yy;@"/>
    <numFmt numFmtId="184" formatCode="#,##0.0_);\(#,##0.0\)"/>
  </numFmts>
  <fonts count="60">
    <font>
      <sz val="10"/>
      <name val="Arial"/>
      <family val="0"/>
    </font>
    <font>
      <sz val="14"/>
      <name val="Arial"/>
      <family val="2"/>
    </font>
    <font>
      <b/>
      <sz val="10"/>
      <name val="Arial"/>
      <family val="2"/>
    </font>
    <font>
      <b/>
      <sz val="7"/>
      <name val="Arial"/>
      <family val="2"/>
    </font>
    <font>
      <sz val="7"/>
      <color indexed="8"/>
      <name val="Arial"/>
      <family val="2"/>
    </font>
    <font>
      <sz val="7"/>
      <name val="Times New Roman"/>
      <family val="1"/>
    </font>
    <font>
      <sz val="7"/>
      <name val="Arial"/>
      <family val="2"/>
    </font>
    <font>
      <u val="single"/>
      <sz val="10"/>
      <color indexed="12"/>
      <name val="Arial"/>
      <family val="2"/>
    </font>
    <font>
      <u val="single"/>
      <sz val="10"/>
      <color indexed="36"/>
      <name val="Arial"/>
      <family val="2"/>
    </font>
    <font>
      <b/>
      <sz val="6"/>
      <name val="Arial"/>
      <family val="2"/>
    </font>
    <font>
      <sz val="6"/>
      <name val="Arial"/>
      <family val="2"/>
    </font>
    <font>
      <u val="single"/>
      <sz val="8"/>
      <name val="Arial"/>
      <family val="2"/>
    </font>
    <font>
      <u val="single"/>
      <sz val="7"/>
      <name val="Arial"/>
      <family val="2"/>
    </font>
    <font>
      <sz val="8"/>
      <name val="Arial"/>
      <family val="2"/>
    </font>
    <font>
      <b/>
      <u val="single"/>
      <sz val="8"/>
      <name val="Arial"/>
      <family val="2"/>
    </font>
    <font>
      <b/>
      <sz val="13"/>
      <name val="Arial"/>
      <family val="2"/>
    </font>
    <font>
      <b/>
      <sz val="9"/>
      <name val="Arial"/>
      <family val="2"/>
    </font>
    <font>
      <b/>
      <sz val="7"/>
      <color indexed="8"/>
      <name val="Arial"/>
      <family val="2"/>
    </font>
    <font>
      <sz val="10"/>
      <color indexed="10"/>
      <name val="Arial"/>
      <family val="2"/>
    </font>
    <font>
      <b/>
      <sz val="10"/>
      <color indexed="10"/>
      <name val="Arial"/>
      <family val="2"/>
    </font>
    <font>
      <b/>
      <u val="single"/>
      <sz val="12"/>
      <name val="Arial"/>
      <family val="2"/>
    </font>
    <font>
      <sz val="7"/>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rgb="FFFF0000"/>
      <name val="Arial"/>
      <family val="2"/>
    </font>
    <font>
      <sz val="7"/>
      <color theme="1"/>
      <name val="Arial"/>
      <family val="2"/>
    </font>
    <font>
      <b/>
      <sz val="10"/>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5"/>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theme="1"/>
      </top>
      <bottom style="thin">
        <color indexed="8"/>
      </bottom>
    </border>
    <border>
      <left style="thin"/>
      <right style="thin"/>
      <top style="thin"/>
      <bottom style="thin"/>
    </border>
    <border>
      <left style="thin">
        <color theme="1"/>
      </left>
      <right style="thin">
        <color theme="1"/>
      </right>
      <top style="thin">
        <color theme="1"/>
      </top>
      <bottom style="thin">
        <color theme="1"/>
      </bottom>
    </border>
    <border>
      <left style="medium">
        <color theme="1"/>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color indexed="63"/>
      </right>
      <top style="thin">
        <color indexed="8"/>
      </top>
      <bottom>
        <color indexed="63"/>
      </bottom>
    </border>
    <border>
      <left style="thin">
        <color theme="1"/>
      </left>
      <right style="thin">
        <color theme="1"/>
      </right>
      <top>
        <color indexed="63"/>
      </top>
      <bottom style="thin">
        <color theme="1"/>
      </bottom>
    </border>
    <border>
      <left style="thin">
        <color theme="1"/>
      </left>
      <right style="thin">
        <color indexed="8"/>
      </right>
      <top>
        <color indexed="63"/>
      </top>
      <bottom style="thin">
        <color theme="1"/>
      </bottom>
    </border>
    <border>
      <left style="thin">
        <color indexed="8"/>
      </left>
      <right style="thin">
        <color indexed="8"/>
      </right>
      <top style="medium">
        <color indexed="8"/>
      </top>
      <bottom style="thin">
        <color indexed="8"/>
      </bottom>
    </border>
    <border>
      <left>
        <color indexed="63"/>
      </left>
      <right style="thin">
        <color theme="1"/>
      </right>
      <top style="thin">
        <color indexed="8"/>
      </top>
      <bottom>
        <color indexed="63"/>
      </bottom>
    </border>
    <border>
      <left style="thin">
        <color indexed="8"/>
      </left>
      <right style="thin">
        <color indexed="8"/>
      </right>
      <top style="medium">
        <color indexed="8"/>
      </top>
      <bottom>
        <color indexed="63"/>
      </bottom>
    </border>
    <border>
      <left>
        <color indexed="63"/>
      </left>
      <right style="thin">
        <color theme="1"/>
      </right>
      <top style="thin">
        <color theme="1"/>
      </top>
      <bottom style="thin">
        <color theme="1"/>
      </bottom>
    </border>
    <border>
      <left style="thin">
        <color indexed="8"/>
      </left>
      <right style="thin"/>
      <top style="thin">
        <color indexed="8"/>
      </top>
      <bottom style="thin">
        <color theme="1"/>
      </bottom>
    </border>
    <border>
      <left style="thin">
        <color theme="1"/>
      </left>
      <right style="thin">
        <color theme="1"/>
      </right>
      <top style="thin">
        <color theme="1"/>
      </top>
      <bottom style="thin">
        <color indexed="8"/>
      </bottom>
    </border>
    <border>
      <left style="thin"/>
      <right style="thin">
        <color indexed="8"/>
      </right>
      <top style="thin"/>
      <bottom>
        <color indexed="63"/>
      </bottom>
    </border>
    <border>
      <left>
        <color indexed="63"/>
      </left>
      <right style="thin">
        <color indexed="8"/>
      </right>
      <top style="medium">
        <color indexed="8"/>
      </top>
      <bottom style="thin">
        <color indexed="8"/>
      </bottom>
    </border>
    <border>
      <left>
        <color indexed="63"/>
      </left>
      <right style="thin">
        <color theme="1"/>
      </right>
      <top style="thin">
        <color theme="1"/>
      </top>
      <bottom>
        <color indexed="63"/>
      </bottom>
    </border>
    <border>
      <left style="thin">
        <color theme="1"/>
      </left>
      <right style="thin">
        <color theme="1"/>
      </right>
      <top style="thin">
        <color theme="1"/>
      </top>
      <bottom>
        <color indexed="63"/>
      </bottom>
    </border>
    <border>
      <left style="thin">
        <color indexed="8"/>
      </left>
      <right style="thin">
        <color theme="1"/>
      </right>
      <top style="thin">
        <color indexed="8"/>
      </top>
      <bottom>
        <color indexed="63"/>
      </bottom>
    </border>
    <border>
      <left style="thin">
        <color theme="1"/>
      </left>
      <right style="thin">
        <color theme="1"/>
      </right>
      <top>
        <color indexed="63"/>
      </top>
      <bottom>
        <color indexed="63"/>
      </bottom>
    </border>
    <border>
      <left style="thin"/>
      <right style="thin"/>
      <top style="medium">
        <color indexed="8"/>
      </top>
      <bottom style="medium">
        <color indexed="8"/>
      </bottom>
    </border>
    <border>
      <left style="thin"/>
      <right style="thin"/>
      <top>
        <color indexed="63"/>
      </top>
      <bottom>
        <color indexed="63"/>
      </bottom>
    </border>
    <border>
      <left style="thin"/>
      <right style="thin"/>
      <top style="medium">
        <color theme="1"/>
      </top>
      <bottom style="medium">
        <color theme="1"/>
      </bottom>
    </border>
    <border>
      <left style="thin">
        <color indexed="8"/>
      </left>
      <right style="thin"/>
      <top style="medium">
        <color indexed="8"/>
      </top>
      <bottom style="medium">
        <color indexed="8"/>
      </bottom>
    </border>
    <border>
      <left style="thin">
        <color theme="1"/>
      </left>
      <right style="thin">
        <color indexed="8"/>
      </right>
      <top style="thin">
        <color indexed="8"/>
      </top>
      <bottom style="thin">
        <color theme="1"/>
      </bottom>
    </border>
    <border>
      <left>
        <color indexed="63"/>
      </left>
      <right style="thin"/>
      <top style="thin"/>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style="thin">
        <color theme="1"/>
      </left>
      <right style="thin">
        <color indexed="8"/>
      </right>
      <top style="thin">
        <color theme="1"/>
      </top>
      <bottom style="thin">
        <color indexed="8"/>
      </bottom>
    </border>
    <border>
      <left style="thin">
        <color indexed="8"/>
      </left>
      <right>
        <color indexed="63"/>
      </right>
      <top>
        <color indexed="63"/>
      </top>
      <bottom style="thin">
        <color indexed="8"/>
      </bottom>
    </border>
    <border>
      <left>
        <color indexed="63"/>
      </left>
      <right style="thin">
        <color theme="1"/>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dashed">
        <color theme="1"/>
      </top>
      <bottom>
        <color indexed="63"/>
      </bottom>
    </border>
    <border>
      <left style="thin">
        <color theme="1"/>
      </left>
      <right>
        <color indexed="63"/>
      </right>
      <top style="thin">
        <color theme="1"/>
      </top>
      <bottom style="thin">
        <color theme="1"/>
      </bottom>
    </border>
    <border>
      <left>
        <color indexed="63"/>
      </left>
      <right>
        <color indexed="63"/>
      </right>
      <top style="dashed">
        <color theme="1"/>
      </top>
      <bottom style="dashed">
        <color theme="1"/>
      </bottom>
    </border>
    <border>
      <left>
        <color indexed="63"/>
      </left>
      <right>
        <color indexed="63"/>
      </right>
      <top style="medium">
        <color theme="1"/>
      </top>
      <bottom style="medium">
        <color theme="1"/>
      </bottom>
    </border>
    <border>
      <left>
        <color indexed="63"/>
      </left>
      <right style="thin">
        <color indexed="8"/>
      </right>
      <top style="medium">
        <color theme="1"/>
      </top>
      <bottom style="medium">
        <color theme="1"/>
      </bottom>
    </border>
    <border>
      <left>
        <color indexed="63"/>
      </left>
      <right>
        <color indexed="63"/>
      </right>
      <top style="thin"/>
      <bottom>
        <color indexed="63"/>
      </bottom>
    </border>
    <border>
      <left style="thin">
        <color theme="1"/>
      </left>
      <right>
        <color indexed="63"/>
      </right>
      <top>
        <color indexed="63"/>
      </top>
      <bottom style="thin">
        <color theme="1"/>
      </bottom>
    </border>
    <border>
      <left style="thin">
        <color theme="1"/>
      </left>
      <right>
        <color indexed="63"/>
      </right>
      <top style="thin">
        <color theme="1"/>
      </top>
      <bottom>
        <color indexed="63"/>
      </bottom>
    </border>
    <border>
      <left>
        <color indexed="63"/>
      </left>
      <right>
        <color indexed="63"/>
      </right>
      <top>
        <color indexed="63"/>
      </top>
      <bottom style="dashed">
        <color theme="1"/>
      </bottom>
    </border>
    <border>
      <left style="thin">
        <color indexed="8"/>
      </left>
      <right>
        <color indexed="63"/>
      </right>
      <top style="medium">
        <color theme="1"/>
      </top>
      <bottom style="thin">
        <color indexed="8"/>
      </bottom>
    </border>
    <border>
      <left style="thin">
        <color indexed="8"/>
      </left>
      <right style="thin">
        <color indexed="8"/>
      </right>
      <top style="medium">
        <color theme="1"/>
      </top>
      <bottom style="thin">
        <color indexed="8"/>
      </bottom>
    </border>
    <border>
      <left style="thin">
        <color theme="1"/>
      </left>
      <right style="thin">
        <color theme="1"/>
      </right>
      <top style="thin">
        <color indexed="8"/>
      </top>
      <bottom>
        <color indexed="63"/>
      </bottom>
    </border>
    <border>
      <left style="thin">
        <color indexed="8"/>
      </left>
      <right style="thin"/>
      <top style="medium">
        <color indexed="8"/>
      </top>
      <bottom>
        <color indexed="63"/>
      </bottom>
    </border>
    <border>
      <left style="thin"/>
      <right style="thin"/>
      <top style="medium">
        <color theme="1"/>
      </top>
      <bottom>
        <color indexed="63"/>
      </bottom>
    </border>
    <border>
      <left>
        <color indexed="63"/>
      </left>
      <right>
        <color indexed="63"/>
      </right>
      <top style="medium">
        <color theme="1"/>
      </top>
      <bottom>
        <color indexed="63"/>
      </bottom>
    </border>
    <border>
      <left>
        <color indexed="63"/>
      </left>
      <right style="thin">
        <color indexed="8"/>
      </right>
      <top style="medium">
        <color theme="1"/>
      </top>
      <bottom>
        <color indexed="63"/>
      </bottom>
    </border>
    <border>
      <left style="thin">
        <color indexed="8"/>
      </left>
      <right style="thin">
        <color indexed="8"/>
      </right>
      <top style="thin">
        <color indexed="8"/>
      </top>
      <bottom style="thin">
        <color theme="1"/>
      </bottom>
    </border>
    <border>
      <left style="thin">
        <color theme="1"/>
      </left>
      <right style="thin">
        <color theme="1"/>
      </right>
      <top style="thin">
        <color indexed="8"/>
      </top>
      <bottom style="thin">
        <color theme="1"/>
      </bottom>
    </border>
    <border>
      <left>
        <color indexed="63"/>
      </left>
      <right style="thin">
        <color indexed="8"/>
      </right>
      <top style="thin">
        <color indexed="8"/>
      </top>
      <bottom style="dashed">
        <color theme="1"/>
      </bottom>
    </border>
    <border>
      <left style="thin">
        <color indexed="8"/>
      </left>
      <right style="thin">
        <color theme="1"/>
      </right>
      <top style="thin">
        <color theme="1"/>
      </top>
      <bottom style="thin">
        <color indexed="8"/>
      </bottom>
    </border>
    <border>
      <left style="thin">
        <color theme="1"/>
      </left>
      <right style="thin">
        <color indexed="8"/>
      </right>
      <top>
        <color indexed="63"/>
      </top>
      <bottom style="thin">
        <color indexed="8"/>
      </bottom>
    </border>
    <border>
      <left>
        <color indexed="63"/>
      </left>
      <right>
        <color indexed="63"/>
      </right>
      <top style="dashed">
        <color indexed="8"/>
      </top>
      <bottom>
        <color indexed="63"/>
      </bottom>
    </border>
    <border>
      <left style="thin">
        <color theme="1"/>
      </left>
      <right style="thin">
        <color theme="1"/>
      </right>
      <top style="thin">
        <color theme="1"/>
      </top>
      <bottom style="medium">
        <color theme="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65">
    <xf numFmtId="0" fontId="0" fillId="0" borderId="0" xfId="0" applyAlignment="1">
      <alignment/>
    </xf>
    <xf numFmtId="0" fontId="1" fillId="0" borderId="0" xfId="0" applyFont="1" applyAlignment="1" applyProtection="1">
      <alignment/>
      <protection/>
    </xf>
    <xf numFmtId="0" fontId="3" fillId="0" borderId="0" xfId="0" applyFont="1" applyAlignment="1">
      <alignment/>
    </xf>
    <xf numFmtId="0" fontId="6" fillId="0" borderId="10" xfId="0" applyFont="1" applyBorder="1" applyAlignment="1">
      <alignment wrapText="1"/>
    </xf>
    <xf numFmtId="0" fontId="9" fillId="33" borderId="11" xfId="0" applyFont="1" applyFill="1" applyBorder="1" applyAlignment="1">
      <alignment horizontal="left" wrapText="1"/>
    </xf>
    <xf numFmtId="0" fontId="9" fillId="33" borderId="11" xfId="0" applyFont="1" applyFill="1" applyBorder="1" applyAlignment="1">
      <alignment horizontal="center" wrapText="1"/>
    </xf>
    <xf numFmtId="0" fontId="6" fillId="33" borderId="10" xfId="0" applyFont="1" applyFill="1" applyBorder="1" applyAlignment="1">
      <alignment/>
    </xf>
    <xf numFmtId="0" fontId="9" fillId="33" borderId="11" xfId="0" applyFont="1" applyFill="1" applyBorder="1" applyAlignment="1">
      <alignment horizontal="center"/>
    </xf>
    <xf numFmtId="0" fontId="9" fillId="33" borderId="12" xfId="0" applyFont="1" applyFill="1" applyBorder="1" applyAlignment="1" applyProtection="1">
      <alignment horizontal="center" textRotation="90" wrapText="1"/>
      <protection/>
    </xf>
    <xf numFmtId="0" fontId="9" fillId="33" borderId="12" xfId="0" applyFont="1" applyFill="1" applyBorder="1" applyAlignment="1" applyProtection="1">
      <alignment horizontal="center"/>
      <protection/>
    </xf>
    <xf numFmtId="0" fontId="9" fillId="33" borderId="12" xfId="0" applyFont="1" applyFill="1" applyBorder="1" applyAlignment="1" applyProtection="1">
      <alignment horizontal="center" wrapText="1"/>
      <protection/>
    </xf>
    <xf numFmtId="0" fontId="11" fillId="0" borderId="0" xfId="0" applyFont="1" applyAlignment="1">
      <alignment/>
    </xf>
    <xf numFmtId="0" fontId="6" fillId="0" borderId="0" xfId="0" applyFont="1" applyAlignment="1">
      <alignment/>
    </xf>
    <xf numFmtId="0" fontId="6" fillId="0" borderId="0" xfId="0" applyFont="1" applyAlignment="1" applyProtection="1">
      <alignment/>
      <protection/>
    </xf>
    <xf numFmtId="0" fontId="12"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0" borderId="0" xfId="0" applyFill="1" applyBorder="1" applyAlignment="1">
      <alignment/>
    </xf>
    <xf numFmtId="0" fontId="14" fillId="0" borderId="0" xfId="0" applyFont="1" applyAlignment="1">
      <alignment horizontal="center"/>
    </xf>
    <xf numFmtId="0" fontId="13" fillId="0" borderId="0" xfId="0" applyFont="1" applyAlignment="1">
      <alignment/>
    </xf>
    <xf numFmtId="0" fontId="15" fillId="0" borderId="0" xfId="0" applyFont="1" applyAlignment="1">
      <alignment/>
    </xf>
    <xf numFmtId="0" fontId="9" fillId="33" borderId="13" xfId="0" applyFont="1" applyFill="1" applyBorder="1" applyAlignment="1" applyProtection="1">
      <alignment horizontal="center" wrapText="1"/>
      <protection/>
    </xf>
    <xf numFmtId="0" fontId="6" fillId="33" borderId="10" xfId="0" applyFont="1" applyFill="1" applyBorder="1" applyAlignment="1">
      <alignment wrapText="1"/>
    </xf>
    <xf numFmtId="178" fontId="16" fillId="33" borderId="14" xfId="0" applyNumberFormat="1" applyFont="1" applyFill="1" applyBorder="1" applyAlignment="1">
      <alignment/>
    </xf>
    <xf numFmtId="0" fontId="9" fillId="33" borderId="12" xfId="0" applyFont="1" applyFill="1" applyBorder="1" applyAlignment="1">
      <alignment horizontal="center" wrapText="1"/>
    </xf>
    <xf numFmtId="0" fontId="6" fillId="34" borderId="10" xfId="0" applyFont="1" applyFill="1" applyBorder="1" applyAlignment="1">
      <alignment wrapText="1"/>
    </xf>
    <xf numFmtId="0" fontId="6" fillId="34" borderId="15" xfId="0" applyFont="1" applyFill="1" applyBorder="1" applyAlignment="1">
      <alignment/>
    </xf>
    <xf numFmtId="0" fontId="6" fillId="34" borderId="10" xfId="0" applyFont="1" applyFill="1" applyBorder="1" applyAlignment="1">
      <alignment/>
    </xf>
    <xf numFmtId="0" fontId="3" fillId="34" borderId="10" xfId="0" applyFont="1" applyFill="1" applyBorder="1" applyAlignment="1">
      <alignment horizontal="center"/>
    </xf>
    <xf numFmtId="0" fontId="3" fillId="34" borderId="10" xfId="0" applyFont="1" applyFill="1" applyBorder="1" applyAlignment="1">
      <alignment horizontal="center" wrapText="1"/>
    </xf>
    <xf numFmtId="1" fontId="3" fillId="34" borderId="10" xfId="0" applyNumberFormat="1" applyFont="1" applyFill="1" applyBorder="1" applyAlignment="1" applyProtection="1">
      <alignment horizontal="center"/>
      <protection locked="0"/>
    </xf>
    <xf numFmtId="178" fontId="16" fillId="33" borderId="0" xfId="0" applyNumberFormat="1" applyFont="1" applyFill="1" applyBorder="1" applyAlignment="1">
      <alignment/>
    </xf>
    <xf numFmtId="0" fontId="0" fillId="0" borderId="0" xfId="0" applyAlignment="1">
      <alignment horizontal="center"/>
    </xf>
    <xf numFmtId="165" fontId="4" fillId="0" borderId="0" xfId="0" applyNumberFormat="1" applyFont="1" applyFill="1" applyBorder="1" applyAlignment="1" applyProtection="1">
      <alignment horizontal="center"/>
      <protection/>
    </xf>
    <xf numFmtId="165" fontId="4" fillId="0" borderId="0" xfId="0" applyNumberFormat="1" applyFont="1" applyFill="1" applyBorder="1" applyAlignment="1" applyProtection="1">
      <alignment/>
      <protection/>
    </xf>
    <xf numFmtId="0" fontId="0" fillId="0" borderId="0" xfId="0" applyFill="1" applyAlignment="1">
      <alignment/>
    </xf>
    <xf numFmtId="165" fontId="4" fillId="0" borderId="0" xfId="0" applyNumberFormat="1" applyFont="1" applyFill="1" applyAlignment="1" applyProtection="1">
      <alignment/>
      <protection/>
    </xf>
    <xf numFmtId="178" fontId="18" fillId="0" borderId="0" xfId="0" applyNumberFormat="1" applyFont="1" applyFill="1" applyAlignment="1">
      <alignment/>
    </xf>
    <xf numFmtId="0" fontId="3" fillId="33" borderId="16" xfId="0" applyFont="1" applyFill="1" applyBorder="1" applyAlignment="1" applyProtection="1">
      <alignment horizontal="fill"/>
      <protection/>
    </xf>
    <xf numFmtId="37" fontId="3" fillId="33" borderId="16" xfId="0" applyNumberFormat="1" applyFont="1" applyFill="1" applyBorder="1" applyAlignment="1" applyProtection="1">
      <alignment horizontal="fill"/>
      <protection/>
    </xf>
    <xf numFmtId="37" fontId="3" fillId="33" borderId="17" xfId="0" applyNumberFormat="1" applyFont="1" applyFill="1" applyBorder="1" applyAlignment="1" applyProtection="1">
      <alignment horizontal="fill"/>
      <protection/>
    </xf>
    <xf numFmtId="0" fontId="20" fillId="0" borderId="0" xfId="0" applyFont="1" applyAlignment="1" applyProtection="1">
      <alignment/>
      <protection/>
    </xf>
    <xf numFmtId="0" fontId="9" fillId="35" borderId="12" xfId="0" applyFont="1" applyFill="1" applyBorder="1" applyAlignment="1" applyProtection="1">
      <alignment horizontal="center" wrapText="1"/>
      <protection/>
    </xf>
    <xf numFmtId="0" fontId="3" fillId="35" borderId="16" xfId="0" applyFont="1" applyFill="1" applyBorder="1" applyAlignment="1" applyProtection="1">
      <alignment horizontal="fill"/>
      <protection/>
    </xf>
    <xf numFmtId="0" fontId="6" fillId="33" borderId="18" xfId="0" applyFont="1" applyFill="1" applyBorder="1" applyAlignment="1">
      <alignment wrapText="1"/>
    </xf>
    <xf numFmtId="37" fontId="6" fillId="0" borderId="17" xfId="0" applyNumberFormat="1" applyFont="1" applyFill="1" applyBorder="1" applyAlignment="1" applyProtection="1">
      <alignment horizontal="left" wrapText="1"/>
      <protection/>
    </xf>
    <xf numFmtId="0" fontId="6" fillId="0" borderId="0" xfId="0" applyFont="1" applyBorder="1" applyAlignment="1">
      <alignment wrapText="1"/>
    </xf>
    <xf numFmtId="1" fontId="4" fillId="0" borderId="10" xfId="0" applyNumberFormat="1" applyFont="1" applyFill="1" applyBorder="1" applyAlignment="1" applyProtection="1">
      <alignment horizontal="center"/>
      <protection/>
    </xf>
    <xf numFmtId="2" fontId="4" fillId="0" borderId="10" xfId="0" applyNumberFormat="1" applyFont="1" applyFill="1" applyBorder="1" applyAlignment="1" applyProtection="1">
      <alignment horizontal="center" wrapText="1"/>
      <protection/>
    </xf>
    <xf numFmtId="0" fontId="6" fillId="0" borderId="10" xfId="0" applyFont="1" applyFill="1" applyBorder="1" applyAlignment="1">
      <alignment wrapText="1"/>
    </xf>
    <xf numFmtId="3" fontId="4" fillId="0" borderId="10" xfId="0" applyNumberFormat="1" applyFont="1" applyFill="1" applyBorder="1" applyAlignment="1" applyProtection="1">
      <alignment horizontal="center"/>
      <protection/>
    </xf>
    <xf numFmtId="165" fontId="4" fillId="0" borderId="10" xfId="0" applyNumberFormat="1" applyFont="1" applyFill="1" applyBorder="1" applyAlignment="1" applyProtection="1">
      <alignment horizontal="center"/>
      <protection/>
    </xf>
    <xf numFmtId="176" fontId="4" fillId="0" borderId="10" xfId="0" applyNumberFormat="1" applyFont="1" applyFill="1" applyBorder="1" applyAlignment="1" applyProtection="1">
      <alignment horizontal="center" wrapText="1"/>
      <protection/>
    </xf>
    <xf numFmtId="2" fontId="4" fillId="0" borderId="10" xfId="0" applyNumberFormat="1" applyFont="1" applyFill="1" applyBorder="1" applyAlignment="1" applyProtection="1">
      <alignment horizontal="center"/>
      <protection/>
    </xf>
    <xf numFmtId="165" fontId="4" fillId="0" borderId="10" xfId="0" applyNumberFormat="1" applyFont="1" applyFill="1" applyBorder="1" applyAlignment="1" applyProtection="1">
      <alignment horizontal="center" wrapText="1"/>
      <protection/>
    </xf>
    <xf numFmtId="165" fontId="4" fillId="0" borderId="10" xfId="0" applyNumberFormat="1" applyFont="1" applyFill="1" applyBorder="1" applyAlignment="1" applyProtection="1" quotePrefix="1">
      <alignment horizontal="center"/>
      <protection/>
    </xf>
    <xf numFmtId="1" fontId="0" fillId="0" borderId="15" xfId="0" applyNumberFormat="1" applyFill="1" applyBorder="1" applyAlignment="1">
      <alignment/>
    </xf>
    <xf numFmtId="3" fontId="6" fillId="0" borderId="10" xfId="0" applyNumberFormat="1" applyFont="1" applyFill="1" applyBorder="1" applyAlignment="1">
      <alignment horizontal="center"/>
    </xf>
    <xf numFmtId="1" fontId="4" fillId="0" borderId="12" xfId="0" applyNumberFormat="1" applyFont="1" applyFill="1" applyBorder="1" applyAlignment="1" applyProtection="1">
      <alignment horizontal="center"/>
      <protection/>
    </xf>
    <xf numFmtId="0" fontId="6" fillId="0" borderId="12" xfId="0" applyFont="1" applyFill="1" applyBorder="1" applyAlignment="1">
      <alignment wrapText="1"/>
    </xf>
    <xf numFmtId="37" fontId="6" fillId="0" borderId="12" xfId="0" applyNumberFormat="1" applyFont="1" applyFill="1" applyBorder="1" applyAlignment="1" applyProtection="1">
      <alignment horizontal="left" wrapText="1"/>
      <protection/>
    </xf>
    <xf numFmtId="0" fontId="5" fillId="0" borderId="12" xfId="0" applyFont="1" applyFill="1" applyBorder="1" applyAlignment="1">
      <alignment/>
    </xf>
    <xf numFmtId="0" fontId="3" fillId="0" borderId="12" xfId="0" applyFont="1" applyFill="1" applyBorder="1" applyAlignment="1">
      <alignment horizontal="center" wrapText="1"/>
    </xf>
    <xf numFmtId="0" fontId="5" fillId="0" borderId="12" xfId="0" applyFont="1" applyFill="1" applyBorder="1" applyAlignment="1">
      <alignment wrapText="1"/>
    </xf>
    <xf numFmtId="0" fontId="3" fillId="0" borderId="12" xfId="0" applyFont="1" applyFill="1" applyBorder="1" applyAlignment="1">
      <alignment horizontal="center"/>
    </xf>
    <xf numFmtId="0" fontId="6" fillId="0" borderId="16" xfId="0" applyFont="1" applyFill="1" applyBorder="1" applyAlignment="1">
      <alignment/>
    </xf>
    <xf numFmtId="1" fontId="3" fillId="0" borderId="12" xfId="0" applyNumberFormat="1" applyFont="1" applyFill="1" applyBorder="1" applyAlignment="1" applyProtection="1">
      <alignment horizontal="center"/>
      <protection locked="0"/>
    </xf>
    <xf numFmtId="0" fontId="4" fillId="0" borderId="10" xfId="0" applyNumberFormat="1" applyFont="1" applyFill="1" applyBorder="1" applyAlignment="1" applyProtection="1">
      <alignment horizontal="center"/>
      <protection/>
    </xf>
    <xf numFmtId="3" fontId="6" fillId="0" borderId="12" xfId="0" applyNumberFormat="1" applyFont="1" applyFill="1" applyBorder="1" applyAlignment="1">
      <alignment horizontal="center"/>
    </xf>
    <xf numFmtId="0" fontId="6" fillId="0" borderId="12" xfId="0" applyFont="1" applyFill="1" applyBorder="1" applyAlignment="1">
      <alignment wrapText="1"/>
    </xf>
    <xf numFmtId="165" fontId="4" fillId="0" borderId="12" xfId="0" applyNumberFormat="1" applyFont="1" applyFill="1" applyBorder="1" applyAlignment="1" applyProtection="1">
      <alignment horizontal="center" wrapText="1"/>
      <protection/>
    </xf>
    <xf numFmtId="0" fontId="4" fillId="0" borderId="12" xfId="0" applyNumberFormat="1" applyFont="1" applyFill="1" applyBorder="1" applyAlignment="1">
      <alignment horizontal="center"/>
    </xf>
    <xf numFmtId="176" fontId="4" fillId="0" borderId="10" xfId="0" applyNumberFormat="1" applyFont="1" applyFill="1" applyBorder="1" applyAlignment="1" applyProtection="1">
      <alignment horizontal="left" wrapText="1"/>
      <protection/>
    </xf>
    <xf numFmtId="0" fontId="6" fillId="0" borderId="10" xfId="0" applyNumberFormat="1" applyFont="1" applyFill="1" applyBorder="1" applyAlignment="1">
      <alignment horizontal="center"/>
    </xf>
    <xf numFmtId="0" fontId="2" fillId="36" borderId="0" xfId="0" applyFont="1" applyFill="1" applyAlignment="1">
      <alignment/>
    </xf>
    <xf numFmtId="0" fontId="0" fillId="36" borderId="0" xfId="0" applyFill="1" applyAlignment="1">
      <alignment/>
    </xf>
    <xf numFmtId="1" fontId="4" fillId="0" borderId="15" xfId="0" applyNumberFormat="1" applyFont="1" applyFill="1" applyBorder="1" applyAlignment="1" applyProtection="1">
      <alignment horizontal="center"/>
      <protection/>
    </xf>
    <xf numFmtId="0" fontId="4" fillId="34" borderId="17" xfId="0" applyNumberFormat="1" applyFont="1" applyFill="1" applyBorder="1" applyAlignment="1" applyProtection="1" quotePrefix="1">
      <alignment horizontal="center"/>
      <protection/>
    </xf>
    <xf numFmtId="37" fontId="6" fillId="34" borderId="0" xfId="0" applyNumberFormat="1" applyFont="1" applyFill="1" applyBorder="1" applyAlignment="1" applyProtection="1">
      <alignment horizontal="left" wrapText="1"/>
      <protection/>
    </xf>
    <xf numFmtId="0" fontId="6" fillId="34" borderId="18" xfId="0" applyFont="1" applyFill="1" applyBorder="1" applyAlignment="1">
      <alignment wrapText="1"/>
    </xf>
    <xf numFmtId="0" fontId="3" fillId="34" borderId="0" xfId="0" applyFont="1" applyFill="1" applyBorder="1" applyAlignment="1">
      <alignment horizontal="center"/>
    </xf>
    <xf numFmtId="1" fontId="0" fillId="34" borderId="0" xfId="0" applyNumberFormat="1" applyFill="1" applyBorder="1" applyAlignment="1">
      <alignment/>
    </xf>
    <xf numFmtId="0" fontId="0" fillId="0" borderId="0" xfId="0" applyFont="1" applyAlignment="1">
      <alignment/>
    </xf>
    <xf numFmtId="3" fontId="0" fillId="0" borderId="10" xfId="0" applyNumberFormat="1" applyFont="1" applyFill="1" applyBorder="1" applyAlignment="1">
      <alignment/>
    </xf>
    <xf numFmtId="0" fontId="9" fillId="37" borderId="12" xfId="0" applyFont="1" applyFill="1" applyBorder="1" applyAlignment="1" applyProtection="1">
      <alignment horizontal="center" wrapText="1"/>
      <protection/>
    </xf>
    <xf numFmtId="0" fontId="3" fillId="37" borderId="16" xfId="0" applyFont="1" applyFill="1" applyBorder="1" applyAlignment="1" applyProtection="1">
      <alignment horizontal="fill"/>
      <protection/>
    </xf>
    <xf numFmtId="178" fontId="16" fillId="37" borderId="14" xfId="0" applyNumberFormat="1" applyFont="1" applyFill="1" applyBorder="1" applyAlignment="1">
      <alignment/>
    </xf>
    <xf numFmtId="1" fontId="17" fillId="38" borderId="19" xfId="0" applyNumberFormat="1" applyFont="1" applyFill="1" applyBorder="1" applyAlignment="1" applyProtection="1">
      <alignment/>
      <protection/>
    </xf>
    <xf numFmtId="1" fontId="17" fillId="38" borderId="20" xfId="0" applyNumberFormat="1" applyFont="1" applyFill="1" applyBorder="1" applyAlignment="1" applyProtection="1">
      <alignment/>
      <protection/>
    </xf>
    <xf numFmtId="0" fontId="3" fillId="33" borderId="21" xfId="0" applyFont="1" applyFill="1" applyBorder="1" applyAlignment="1" applyProtection="1">
      <alignment/>
      <protection/>
    </xf>
    <xf numFmtId="0" fontId="3" fillId="33" borderId="19" xfId="0" applyFont="1" applyFill="1" applyBorder="1" applyAlignment="1" applyProtection="1">
      <alignment/>
      <protection/>
    </xf>
    <xf numFmtId="0" fontId="3" fillId="33" borderId="20" xfId="0" applyFont="1" applyFill="1" applyBorder="1" applyAlignment="1" applyProtection="1">
      <alignment/>
      <protection/>
    </xf>
    <xf numFmtId="1" fontId="17" fillId="33" borderId="21" xfId="0" applyNumberFormat="1" applyFont="1" applyFill="1" applyBorder="1" applyAlignment="1" applyProtection="1">
      <alignment/>
      <protection/>
    </xf>
    <xf numFmtId="1" fontId="17" fillId="33" borderId="19" xfId="0" applyNumberFormat="1" applyFont="1" applyFill="1" applyBorder="1" applyAlignment="1" applyProtection="1">
      <alignment/>
      <protection/>
    </xf>
    <xf numFmtId="1" fontId="17" fillId="33" borderId="20" xfId="0" applyNumberFormat="1" applyFont="1" applyFill="1" applyBorder="1" applyAlignment="1" applyProtection="1">
      <alignment/>
      <protection/>
    </xf>
    <xf numFmtId="1" fontId="0" fillId="0" borderId="15" xfId="0" applyNumberFormat="1" applyFont="1" applyFill="1" applyBorder="1" applyAlignment="1">
      <alignment/>
    </xf>
    <xf numFmtId="1" fontId="17" fillId="33" borderId="21" xfId="0" applyNumberFormat="1" applyFont="1" applyFill="1" applyBorder="1" applyAlignment="1" applyProtection="1">
      <alignment horizontal="center"/>
      <protection/>
    </xf>
    <xf numFmtId="3" fontId="4" fillId="0" borderId="12" xfId="0" applyNumberFormat="1" applyFont="1" applyFill="1" applyBorder="1" applyAlignment="1" applyProtection="1">
      <alignment horizontal="center"/>
      <protection/>
    </xf>
    <xf numFmtId="0" fontId="6" fillId="0" borderId="16" xfId="0" applyFont="1" applyFill="1" applyBorder="1" applyAlignment="1">
      <alignment wrapText="1"/>
    </xf>
    <xf numFmtId="0" fontId="6" fillId="0" borderId="16" xfId="0" applyFont="1" applyFill="1" applyBorder="1" applyAlignment="1">
      <alignment/>
    </xf>
    <xf numFmtId="165" fontId="4" fillId="0" borderId="12" xfId="0" applyNumberFormat="1" applyFont="1" applyFill="1" applyBorder="1" applyAlignment="1" applyProtection="1">
      <alignment horizontal="center"/>
      <protection/>
    </xf>
    <xf numFmtId="0" fontId="4" fillId="0" borderId="10" xfId="0" applyNumberFormat="1" applyFont="1" applyFill="1" applyBorder="1" applyAlignment="1">
      <alignment horizontal="center"/>
    </xf>
    <xf numFmtId="3" fontId="4" fillId="0" borderId="10" xfId="0" applyNumberFormat="1" applyFont="1" applyBorder="1" applyAlignment="1">
      <alignment horizontal="center"/>
    </xf>
    <xf numFmtId="2" fontId="9" fillId="33" borderId="12" xfId="0" applyNumberFormat="1" applyFont="1" applyFill="1" applyBorder="1" applyAlignment="1" applyProtection="1">
      <alignment horizontal="center" textRotation="90" wrapText="1"/>
      <protection/>
    </xf>
    <xf numFmtId="2" fontId="3" fillId="33" borderId="16" xfId="0" applyNumberFormat="1" applyFont="1" applyFill="1" applyBorder="1" applyAlignment="1" applyProtection="1">
      <alignment horizontal="fill"/>
      <protection/>
    </xf>
    <xf numFmtId="2" fontId="4" fillId="0" borderId="18" xfId="0" applyNumberFormat="1" applyFont="1" applyFill="1" applyBorder="1" applyAlignment="1" applyProtection="1">
      <alignment horizontal="center" wrapText="1"/>
      <protection/>
    </xf>
    <xf numFmtId="2" fontId="0" fillId="0" borderId="0" xfId="0" applyNumberFormat="1" applyAlignment="1">
      <alignment/>
    </xf>
    <xf numFmtId="179" fontId="21" fillId="0" borderId="10" xfId="0" applyNumberFormat="1" applyFont="1" applyFill="1" applyBorder="1" applyAlignment="1" applyProtection="1">
      <alignment horizontal="center"/>
      <protection/>
    </xf>
    <xf numFmtId="0" fontId="6" fillId="0" borderId="0" xfId="0" applyFont="1" applyAlignment="1">
      <alignment/>
    </xf>
    <xf numFmtId="0" fontId="6" fillId="33" borderId="16" xfId="0" applyFont="1" applyFill="1" applyBorder="1" applyAlignment="1" applyProtection="1">
      <alignment horizontal="fill"/>
      <protection/>
    </xf>
    <xf numFmtId="37" fontId="4" fillId="0" borderId="10" xfId="0" applyNumberFormat="1" applyFont="1" applyBorder="1" applyAlignment="1" applyProtection="1">
      <alignment wrapText="1"/>
      <protection/>
    </xf>
    <xf numFmtId="0" fontId="4" fillId="0" borderId="10" xfId="0" applyFont="1" applyBorder="1" applyAlignment="1">
      <alignment horizontal="center"/>
    </xf>
    <xf numFmtId="176" fontId="4" fillId="0" borderId="12" xfId="0" applyNumberFormat="1" applyFont="1" applyFill="1" applyBorder="1" applyAlignment="1" applyProtection="1">
      <alignment horizontal="center" wrapText="1"/>
      <protection/>
    </xf>
    <xf numFmtId="2" fontId="6" fillId="0" borderId="10" xfId="0" applyNumberFormat="1" applyFont="1" applyBorder="1" applyAlignment="1">
      <alignment horizontal="center" wrapText="1"/>
    </xf>
    <xf numFmtId="0" fontId="3" fillId="33" borderId="12" xfId="0" applyFont="1" applyFill="1" applyBorder="1" applyAlignment="1" applyProtection="1">
      <alignment horizontal="center" textRotation="90" wrapText="1"/>
      <protection/>
    </xf>
    <xf numFmtId="0" fontId="3" fillId="35" borderId="15" xfId="0" applyFont="1" applyFill="1" applyBorder="1" applyAlignment="1" applyProtection="1">
      <alignment horizontal="fill"/>
      <protection/>
    </xf>
    <xf numFmtId="165" fontId="57" fillId="0" borderId="10" xfId="0" applyNumberFormat="1" applyFont="1" applyFill="1" applyBorder="1" applyAlignment="1" applyProtection="1">
      <alignment horizontal="center"/>
      <protection/>
    </xf>
    <xf numFmtId="165" fontId="57" fillId="0" borderId="15" xfId="0" applyNumberFormat="1" applyFont="1" applyFill="1" applyBorder="1" applyAlignment="1" applyProtection="1" quotePrefix="1">
      <alignment horizontal="center"/>
      <protection/>
    </xf>
    <xf numFmtId="165" fontId="57" fillId="0" borderId="10" xfId="0" applyNumberFormat="1" applyFont="1" applyFill="1" applyBorder="1" applyAlignment="1" applyProtection="1" quotePrefix="1">
      <alignment horizontal="center"/>
      <protection/>
    </xf>
    <xf numFmtId="37" fontId="6" fillId="0" borderId="0" xfId="0" applyNumberFormat="1" applyFont="1" applyFill="1" applyBorder="1" applyAlignment="1" applyProtection="1">
      <alignment horizontal="left" wrapText="1"/>
      <protection/>
    </xf>
    <xf numFmtId="0" fontId="5" fillId="0" borderId="0" xfId="0" applyFont="1" applyFill="1" applyBorder="1" applyAlignment="1">
      <alignment/>
    </xf>
    <xf numFmtId="0" fontId="3" fillId="0" borderId="0" xfId="0" applyFont="1" applyFill="1" applyBorder="1" applyAlignment="1">
      <alignment horizontal="center" wrapText="1"/>
    </xf>
    <xf numFmtId="0" fontId="5" fillId="0" borderId="0" xfId="0" applyFont="1" applyFill="1" applyBorder="1" applyAlignment="1">
      <alignment wrapText="1"/>
    </xf>
    <xf numFmtId="0" fontId="3" fillId="0" borderId="0" xfId="0" applyFont="1" applyFill="1" applyBorder="1" applyAlignment="1">
      <alignment horizontal="center"/>
    </xf>
    <xf numFmtId="1" fontId="3" fillId="0" borderId="0" xfId="0" applyNumberFormat="1" applyFont="1" applyFill="1" applyBorder="1" applyAlignment="1" applyProtection="1">
      <alignment horizontal="center"/>
      <protection locked="0"/>
    </xf>
    <xf numFmtId="0" fontId="3" fillId="0" borderId="22" xfId="0" applyFont="1" applyFill="1" applyBorder="1" applyAlignment="1">
      <alignment horizontal="center"/>
    </xf>
    <xf numFmtId="1" fontId="0" fillId="0" borderId="16" xfId="0" applyNumberFormat="1" applyFill="1" applyBorder="1" applyAlignment="1">
      <alignment/>
    </xf>
    <xf numFmtId="2" fontId="4" fillId="0" borderId="0" xfId="0" applyNumberFormat="1" applyFont="1" applyFill="1" applyBorder="1" applyAlignment="1" applyProtection="1" quotePrefix="1">
      <alignment horizontal="center"/>
      <protection/>
    </xf>
    <xf numFmtId="0" fontId="6" fillId="0" borderId="0" xfId="0" applyFont="1" applyFill="1" applyBorder="1" applyAlignment="1">
      <alignment wrapText="1"/>
    </xf>
    <xf numFmtId="0" fontId="6" fillId="0" borderId="0" xfId="0" applyFont="1" applyFill="1" applyBorder="1" applyAlignment="1">
      <alignment/>
    </xf>
    <xf numFmtId="1" fontId="0" fillId="0" borderId="16" xfId="0" applyNumberFormat="1" applyFont="1" applyFill="1" applyBorder="1" applyAlignment="1">
      <alignment/>
    </xf>
    <xf numFmtId="0" fontId="4" fillId="0" borderId="16" xfId="0" applyFont="1" applyBorder="1" applyAlignment="1">
      <alignment horizontal="center"/>
    </xf>
    <xf numFmtId="165" fontId="4" fillId="0" borderId="18" xfId="0" applyNumberFormat="1" applyFont="1" applyFill="1" applyBorder="1" applyAlignment="1" applyProtection="1">
      <alignment horizontal="center" wrapText="1"/>
      <protection/>
    </xf>
    <xf numFmtId="0" fontId="3" fillId="0" borderId="0" xfId="0" applyFont="1" applyAlignment="1">
      <alignment horizontal="center"/>
    </xf>
    <xf numFmtId="0" fontId="2" fillId="0" borderId="0" xfId="0" applyFont="1" applyAlignment="1">
      <alignment/>
    </xf>
    <xf numFmtId="0" fontId="6" fillId="0" borderId="0" xfId="0" applyFont="1" applyAlignment="1">
      <alignment horizontal="center"/>
    </xf>
    <xf numFmtId="0" fontId="6" fillId="0" borderId="12" xfId="0" applyFont="1" applyBorder="1" applyAlignment="1">
      <alignment wrapText="1"/>
    </xf>
    <xf numFmtId="3" fontId="4" fillId="0" borderId="12" xfId="0" applyNumberFormat="1" applyFont="1" applyBorder="1" applyAlignment="1">
      <alignment horizontal="center"/>
    </xf>
    <xf numFmtId="0" fontId="4" fillId="0" borderId="12" xfId="0" applyFont="1" applyBorder="1" applyAlignment="1">
      <alignment horizontal="center"/>
    </xf>
    <xf numFmtId="3" fontId="6" fillId="0" borderId="15" xfId="0" applyNumberFormat="1" applyFont="1" applyFill="1" applyBorder="1" applyAlignment="1">
      <alignment horizontal="center"/>
    </xf>
    <xf numFmtId="0" fontId="6" fillId="0" borderId="15" xfId="0" applyNumberFormat="1" applyFont="1" applyFill="1" applyBorder="1" applyAlignment="1">
      <alignment horizontal="center"/>
    </xf>
    <xf numFmtId="165" fontId="4" fillId="0" borderId="16" xfId="0" applyNumberFormat="1" applyFont="1" applyFill="1" applyBorder="1" applyAlignment="1" applyProtection="1">
      <alignment horizontal="center"/>
      <protection/>
    </xf>
    <xf numFmtId="165" fontId="17" fillId="0" borderId="10" xfId="0" applyNumberFormat="1" applyFont="1" applyFill="1" applyBorder="1" applyAlignment="1" applyProtection="1">
      <alignment horizontal="center" vertical="center" wrapText="1"/>
      <protection/>
    </xf>
    <xf numFmtId="165" fontId="4" fillId="0" borderId="15" xfId="0" applyNumberFormat="1" applyFont="1" applyFill="1" applyBorder="1" applyAlignment="1" applyProtection="1">
      <alignment horizontal="center" wrapText="1"/>
      <protection/>
    </xf>
    <xf numFmtId="1" fontId="17" fillId="33" borderId="23" xfId="0" applyNumberFormat="1" applyFont="1" applyFill="1" applyBorder="1" applyAlignment="1" applyProtection="1">
      <alignment horizontal="left"/>
      <protection/>
    </xf>
    <xf numFmtId="178" fontId="16" fillId="33" borderId="19" xfId="0" applyNumberFormat="1" applyFont="1" applyFill="1" applyBorder="1" applyAlignment="1">
      <alignment/>
    </xf>
    <xf numFmtId="178" fontId="16" fillId="33" borderId="20" xfId="0" applyNumberFormat="1" applyFont="1" applyFill="1" applyBorder="1" applyAlignment="1">
      <alignment/>
    </xf>
    <xf numFmtId="165" fontId="57" fillId="0" borderId="12" xfId="0" applyNumberFormat="1" applyFont="1" applyFill="1" applyBorder="1" applyAlignment="1" applyProtection="1" quotePrefix="1">
      <alignment horizontal="center"/>
      <protection/>
    </xf>
    <xf numFmtId="0" fontId="3" fillId="33" borderId="0" xfId="0" applyFont="1" applyFill="1" applyBorder="1" applyAlignment="1" applyProtection="1">
      <alignment horizontal="fill"/>
      <protection/>
    </xf>
    <xf numFmtId="0" fontId="6" fillId="33" borderId="15" xfId="0" applyFont="1" applyFill="1" applyBorder="1" applyAlignment="1" applyProtection="1">
      <alignment horizontal="fill"/>
      <protection/>
    </xf>
    <xf numFmtId="1" fontId="17" fillId="33" borderId="24" xfId="0" applyNumberFormat="1" applyFont="1" applyFill="1" applyBorder="1" applyAlignment="1" applyProtection="1">
      <alignment horizontal="left"/>
      <protection/>
    </xf>
    <xf numFmtId="1" fontId="17" fillId="33" borderId="25" xfId="0" applyNumberFormat="1" applyFont="1" applyFill="1" applyBorder="1" applyAlignment="1" applyProtection="1">
      <alignment horizontal="left"/>
      <protection/>
    </xf>
    <xf numFmtId="1" fontId="17" fillId="33" borderId="23" xfId="0" applyNumberFormat="1" applyFont="1" applyFill="1" applyBorder="1" applyAlignment="1" applyProtection="1">
      <alignment horizontal="center"/>
      <protection/>
    </xf>
    <xf numFmtId="178" fontId="17" fillId="0" borderId="23" xfId="0" applyNumberFormat="1" applyFont="1" applyBorder="1" applyAlignment="1" applyProtection="1">
      <alignment horizontal="center"/>
      <protection/>
    </xf>
    <xf numFmtId="1" fontId="17" fillId="33" borderId="26" xfId="0" applyNumberFormat="1" applyFont="1" applyFill="1" applyBorder="1" applyAlignment="1" applyProtection="1">
      <alignment horizontal="left"/>
      <protection/>
    </xf>
    <xf numFmtId="3" fontId="4" fillId="0" borderId="16" xfId="0" applyNumberFormat="1" applyFont="1" applyBorder="1" applyAlignment="1">
      <alignment horizontal="center"/>
    </xf>
    <xf numFmtId="0" fontId="4" fillId="0" borderId="12" xfId="0" applyNumberFormat="1" applyFont="1" applyFill="1" applyBorder="1" applyAlignment="1" applyProtection="1">
      <alignment horizontal="center"/>
      <protection/>
    </xf>
    <xf numFmtId="0" fontId="6" fillId="0" borderId="0" xfId="0" applyFont="1" applyFill="1" applyBorder="1" applyAlignment="1">
      <alignment wrapText="1"/>
    </xf>
    <xf numFmtId="0" fontId="6" fillId="0" borderId="15" xfId="0" applyFont="1" applyFill="1" applyBorder="1" applyAlignment="1">
      <alignment wrapText="1"/>
    </xf>
    <xf numFmtId="3" fontId="4" fillId="0" borderId="15"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165" fontId="57" fillId="0" borderId="12" xfId="0" applyNumberFormat="1" applyFont="1" applyFill="1" applyBorder="1" applyAlignment="1" applyProtection="1">
      <alignment horizontal="center"/>
      <protection/>
    </xf>
    <xf numFmtId="1" fontId="17" fillId="33" borderId="27" xfId="0" applyNumberFormat="1" applyFont="1" applyFill="1" applyBorder="1" applyAlignment="1" applyProtection="1">
      <alignment/>
      <protection/>
    </xf>
    <xf numFmtId="176" fontId="57" fillId="0" borderId="10" xfId="0" applyNumberFormat="1" applyFont="1" applyFill="1" applyBorder="1" applyAlignment="1" applyProtection="1">
      <alignment horizontal="center" wrapText="1"/>
      <protection/>
    </xf>
    <xf numFmtId="0" fontId="6" fillId="0" borderId="28" xfId="0" applyFont="1" applyBorder="1" applyAlignment="1">
      <alignment wrapText="1"/>
    </xf>
    <xf numFmtId="1" fontId="0" fillId="0" borderId="0" xfId="0" applyNumberFormat="1" applyFont="1" applyFill="1" applyBorder="1" applyAlignment="1">
      <alignment/>
    </xf>
    <xf numFmtId="1" fontId="0" fillId="0" borderId="0" xfId="0" applyNumberFormat="1" applyFill="1" applyBorder="1" applyAlignment="1">
      <alignment/>
    </xf>
    <xf numFmtId="165" fontId="4" fillId="0" borderId="15" xfId="0" applyNumberFormat="1" applyFont="1" applyFill="1" applyBorder="1" applyAlignment="1" applyProtection="1">
      <alignment horizontal="center"/>
      <protection/>
    </xf>
    <xf numFmtId="2" fontId="4" fillId="0" borderId="15" xfId="0" applyNumberFormat="1" applyFont="1" applyFill="1" applyBorder="1" applyAlignment="1" applyProtection="1">
      <alignment horizontal="center"/>
      <protection/>
    </xf>
    <xf numFmtId="3" fontId="6" fillId="0" borderId="16" xfId="0" applyNumberFormat="1" applyFont="1" applyFill="1" applyBorder="1" applyAlignment="1">
      <alignment horizontal="center"/>
    </xf>
    <xf numFmtId="0" fontId="6" fillId="0" borderId="16" xfId="0" applyNumberFormat="1" applyFont="1" applyFill="1" applyBorder="1" applyAlignment="1">
      <alignment horizontal="center"/>
    </xf>
    <xf numFmtId="165" fontId="57" fillId="0" borderId="10" xfId="0" applyNumberFormat="1" applyFont="1" applyFill="1" applyBorder="1" applyAlignment="1" applyProtection="1">
      <alignment horizontal="center" wrapText="1"/>
      <protection/>
    </xf>
    <xf numFmtId="0" fontId="6" fillId="0" borderId="10" xfId="0" applyFont="1" applyBorder="1" applyAlignment="1">
      <alignment horizontal="center" wrapText="1"/>
    </xf>
    <xf numFmtId="165" fontId="4" fillId="0" borderId="16" xfId="0" applyNumberFormat="1" applyFont="1" applyFill="1" applyBorder="1" applyAlignment="1" applyProtection="1">
      <alignment horizontal="center" wrapText="1"/>
      <protection/>
    </xf>
    <xf numFmtId="0" fontId="3" fillId="33" borderId="19" xfId="0" applyFont="1" applyFill="1" applyBorder="1" applyAlignment="1" applyProtection="1">
      <alignment horizontal="center"/>
      <protection/>
    </xf>
    <xf numFmtId="2" fontId="4" fillId="0" borderId="29" xfId="0" applyNumberFormat="1" applyFont="1" applyFill="1" applyBorder="1" applyAlignment="1" applyProtection="1">
      <alignment horizontal="center" wrapText="1"/>
      <protection/>
    </xf>
    <xf numFmtId="0" fontId="6" fillId="0" borderId="29" xfId="0" applyFont="1" applyFill="1" applyBorder="1" applyAlignment="1">
      <alignment wrapText="1"/>
    </xf>
    <xf numFmtId="3" fontId="6" fillId="0" borderId="29" xfId="0" applyNumberFormat="1" applyFont="1" applyFill="1" applyBorder="1" applyAlignment="1">
      <alignment horizontal="center"/>
    </xf>
    <xf numFmtId="0" fontId="6" fillId="0" borderId="29" xfId="0" applyNumberFormat="1" applyFont="1" applyFill="1" applyBorder="1" applyAlignment="1">
      <alignment horizontal="center"/>
    </xf>
    <xf numFmtId="165" fontId="4" fillId="0" borderId="29" xfId="0" applyNumberFormat="1" applyFont="1" applyFill="1" applyBorder="1" applyAlignment="1" applyProtection="1">
      <alignment horizontal="center" wrapText="1"/>
      <protection/>
    </xf>
    <xf numFmtId="0" fontId="4" fillId="0" borderId="16" xfId="0" applyNumberFormat="1" applyFont="1" applyFill="1" applyBorder="1" applyAlignment="1">
      <alignment horizontal="center"/>
    </xf>
    <xf numFmtId="2" fontId="4" fillId="0" borderId="16" xfId="0" applyNumberFormat="1" applyFont="1" applyFill="1" applyBorder="1" applyAlignment="1" applyProtection="1">
      <alignment horizontal="center"/>
      <protection/>
    </xf>
    <xf numFmtId="1" fontId="4" fillId="0" borderId="30" xfId="0" applyNumberFormat="1" applyFont="1" applyFill="1" applyBorder="1" applyAlignment="1" applyProtection="1">
      <alignment horizontal="center"/>
      <protection/>
    </xf>
    <xf numFmtId="0" fontId="6" fillId="0" borderId="30" xfId="0" applyFont="1" applyBorder="1" applyAlignment="1">
      <alignment wrapText="1"/>
    </xf>
    <xf numFmtId="3" fontId="4" fillId="0" borderId="30" xfId="0" applyNumberFormat="1" applyFont="1" applyBorder="1" applyAlignment="1">
      <alignment horizontal="center"/>
    </xf>
    <xf numFmtId="0" fontId="4" fillId="0" borderId="30" xfId="0" applyFont="1" applyBorder="1" applyAlignment="1">
      <alignment horizontal="center"/>
    </xf>
    <xf numFmtId="165" fontId="4" fillId="0" borderId="30" xfId="0" applyNumberFormat="1" applyFont="1" applyFill="1" applyBorder="1" applyAlignment="1" applyProtection="1">
      <alignment horizontal="center"/>
      <protection/>
    </xf>
    <xf numFmtId="0" fontId="6" fillId="39" borderId="16" xfId="0" applyFont="1" applyFill="1" applyBorder="1" applyAlignment="1">
      <alignment wrapText="1"/>
    </xf>
    <xf numFmtId="0" fontId="9" fillId="40" borderId="12" xfId="0" applyFont="1" applyFill="1" applyBorder="1" applyAlignment="1" applyProtection="1">
      <alignment horizontal="center" textRotation="90" wrapText="1"/>
      <protection/>
    </xf>
    <xf numFmtId="179" fontId="21" fillId="0" borderId="12" xfId="0" applyNumberFormat="1" applyFont="1" applyFill="1" applyBorder="1" applyAlignment="1" applyProtection="1">
      <alignment horizontal="center"/>
      <protection/>
    </xf>
    <xf numFmtId="165" fontId="57" fillId="0" borderId="16" xfId="0" applyNumberFormat="1" applyFont="1" applyFill="1" applyBorder="1" applyAlignment="1" applyProtection="1" quotePrefix="1">
      <alignment horizontal="center"/>
      <protection/>
    </xf>
    <xf numFmtId="0" fontId="4" fillId="0" borderId="15" xfId="0" applyFont="1" applyBorder="1" applyAlignment="1">
      <alignment horizontal="center" wrapText="1"/>
    </xf>
    <xf numFmtId="1" fontId="0" fillId="0" borderId="22" xfId="0" applyNumberFormat="1" applyFill="1" applyBorder="1" applyAlignment="1">
      <alignment/>
    </xf>
    <xf numFmtId="1" fontId="0" fillId="0" borderId="22" xfId="0" applyNumberFormat="1" applyFont="1" applyFill="1" applyBorder="1" applyAlignment="1">
      <alignment/>
    </xf>
    <xf numFmtId="0" fontId="0" fillId="0" borderId="31" xfId="0" applyFill="1" applyBorder="1" applyAlignment="1">
      <alignment/>
    </xf>
    <xf numFmtId="165" fontId="4" fillId="39" borderId="12" xfId="0" applyNumberFormat="1" applyFont="1" applyFill="1" applyBorder="1" applyAlignment="1" applyProtection="1">
      <alignment horizontal="center"/>
      <protection/>
    </xf>
    <xf numFmtId="1" fontId="4" fillId="39" borderId="10" xfId="0" applyNumberFormat="1" applyFont="1" applyFill="1" applyBorder="1" applyAlignment="1" applyProtection="1">
      <alignment horizontal="center"/>
      <protection/>
    </xf>
    <xf numFmtId="0" fontId="6" fillId="39" borderId="10" xfId="0" applyFont="1" applyFill="1" applyBorder="1" applyAlignment="1">
      <alignment wrapText="1"/>
    </xf>
    <xf numFmtId="3" fontId="6" fillId="39" borderId="10" xfId="0" applyNumberFormat="1" applyFont="1" applyFill="1" applyBorder="1" applyAlignment="1">
      <alignment horizontal="center"/>
    </xf>
    <xf numFmtId="0" fontId="6" fillId="39" borderId="10" xfId="0" applyNumberFormat="1" applyFont="1" applyFill="1" applyBorder="1" applyAlignment="1">
      <alignment horizontal="center"/>
    </xf>
    <xf numFmtId="0" fontId="2" fillId="40" borderId="32" xfId="0" applyFont="1" applyFill="1" applyBorder="1" applyAlignment="1" applyProtection="1">
      <alignment horizontal="center"/>
      <protection/>
    </xf>
    <xf numFmtId="176" fontId="4" fillId="0" borderId="29" xfId="0" applyNumberFormat="1" applyFont="1" applyFill="1" applyBorder="1" applyAlignment="1" applyProtection="1">
      <alignment horizontal="left" wrapText="1"/>
      <protection/>
    </xf>
    <xf numFmtId="165" fontId="4" fillId="0" borderId="33" xfId="0" applyNumberFormat="1" applyFont="1" applyFill="1" applyBorder="1" applyAlignment="1" applyProtection="1">
      <alignment horizontal="center" wrapText="1"/>
      <protection/>
    </xf>
    <xf numFmtId="3" fontId="6" fillId="0" borderId="32" xfId="0" applyNumberFormat="1" applyFont="1" applyFill="1" applyBorder="1" applyAlignment="1">
      <alignment horizontal="center"/>
    </xf>
    <xf numFmtId="176" fontId="57" fillId="0" borderId="12" xfId="0" applyNumberFormat="1" applyFont="1" applyFill="1" applyBorder="1" applyAlignment="1" applyProtection="1">
      <alignment horizontal="center" wrapText="1"/>
      <protection/>
    </xf>
    <xf numFmtId="0" fontId="4" fillId="0" borderId="10" xfId="0" applyFont="1" applyFill="1" applyBorder="1" applyAlignment="1">
      <alignment horizontal="center"/>
    </xf>
    <xf numFmtId="0" fontId="6" fillId="39" borderId="15" xfId="0" applyFont="1" applyFill="1" applyBorder="1" applyAlignment="1">
      <alignment wrapText="1"/>
    </xf>
    <xf numFmtId="165" fontId="4" fillId="0" borderId="11" xfId="0" applyNumberFormat="1" applyFont="1" applyFill="1" applyBorder="1" applyAlignment="1" applyProtection="1">
      <alignment horizontal="center" wrapText="1"/>
      <protection/>
    </xf>
    <xf numFmtId="0" fontId="4" fillId="0" borderId="16" xfId="0" applyFont="1" applyBorder="1" applyAlignment="1">
      <alignment horizontal="center" wrapText="1"/>
    </xf>
    <xf numFmtId="179" fontId="57" fillId="0" borderId="15" xfId="0" applyNumberFormat="1" applyFont="1" applyFill="1" applyBorder="1" applyAlignment="1" applyProtection="1" quotePrefix="1">
      <alignment horizontal="center"/>
      <protection/>
    </xf>
    <xf numFmtId="179" fontId="57" fillId="0" borderId="16" xfId="0" applyNumberFormat="1" applyFont="1" applyFill="1" applyBorder="1" applyAlignment="1" applyProtection="1" quotePrefix="1">
      <alignment horizontal="center"/>
      <protection/>
    </xf>
    <xf numFmtId="0" fontId="6" fillId="0" borderId="16" xfId="0" applyFont="1" applyBorder="1" applyAlignment="1">
      <alignment horizontal="center" wrapText="1"/>
    </xf>
    <xf numFmtId="0" fontId="0" fillId="36" borderId="34" xfId="0" applyFill="1" applyBorder="1" applyAlignment="1">
      <alignment horizontal="center"/>
    </xf>
    <xf numFmtId="1" fontId="4" fillId="39" borderId="16" xfId="0" applyNumberFormat="1" applyFont="1" applyFill="1" applyBorder="1" applyAlignment="1" applyProtection="1">
      <alignment horizontal="center"/>
      <protection/>
    </xf>
    <xf numFmtId="0" fontId="4" fillId="0" borderId="10" xfId="0" applyFont="1" applyFill="1" applyBorder="1" applyAlignment="1">
      <alignment horizontal="center" wrapText="1"/>
    </xf>
    <xf numFmtId="165" fontId="4" fillId="0" borderId="12" xfId="0" applyNumberFormat="1" applyFont="1" applyFill="1" applyBorder="1" applyAlignment="1" applyProtection="1" quotePrefix="1">
      <alignment horizontal="center"/>
      <protection/>
    </xf>
    <xf numFmtId="0" fontId="17" fillId="39" borderId="10" xfId="0" applyFont="1" applyFill="1" applyBorder="1" applyAlignment="1">
      <alignment horizontal="center" wrapText="1"/>
    </xf>
    <xf numFmtId="0" fontId="3" fillId="0" borderId="30" xfId="0" applyFont="1" applyBorder="1" applyAlignment="1">
      <alignment horizontal="center" wrapText="1"/>
    </xf>
    <xf numFmtId="0" fontId="6" fillId="0" borderId="12" xfId="0" applyNumberFormat="1" applyFont="1" applyFill="1" applyBorder="1" applyAlignment="1">
      <alignment horizontal="center"/>
    </xf>
    <xf numFmtId="165" fontId="4" fillId="0" borderId="30" xfId="0" applyNumberFormat="1" applyFont="1" applyFill="1" applyBorder="1" applyAlignment="1" applyProtection="1">
      <alignment horizontal="center" wrapText="1"/>
      <protection/>
    </xf>
    <xf numFmtId="176" fontId="4" fillId="0" borderId="30" xfId="0" applyNumberFormat="1" applyFont="1" applyFill="1" applyBorder="1" applyAlignment="1" applyProtection="1">
      <alignment horizontal="center" wrapText="1"/>
      <protection/>
    </xf>
    <xf numFmtId="165" fontId="58" fillId="0" borderId="10" xfId="0" applyNumberFormat="1" applyFont="1" applyFill="1" applyBorder="1" applyAlignment="1" applyProtection="1" quotePrefix="1">
      <alignment horizontal="center"/>
      <protection/>
    </xf>
    <xf numFmtId="179" fontId="57" fillId="0" borderId="10" xfId="0" applyNumberFormat="1" applyFont="1" applyFill="1" applyBorder="1" applyAlignment="1" applyProtection="1" quotePrefix="1">
      <alignment horizontal="center"/>
      <protection/>
    </xf>
    <xf numFmtId="3" fontId="4" fillId="0" borderId="0" xfId="0" applyNumberFormat="1" applyFont="1" applyBorder="1" applyAlignment="1">
      <alignment horizontal="center"/>
    </xf>
    <xf numFmtId="165" fontId="4" fillId="0" borderId="35" xfId="0" applyNumberFormat="1" applyFont="1" applyFill="1" applyBorder="1" applyAlignment="1" applyProtection="1">
      <alignment horizontal="center" vertical="center" wrapText="1"/>
      <protection/>
    </xf>
    <xf numFmtId="0" fontId="6" fillId="0" borderId="12" xfId="0" applyFont="1" applyBorder="1" applyAlignment="1">
      <alignment horizontal="center" wrapText="1"/>
    </xf>
    <xf numFmtId="165" fontId="58" fillId="0" borderId="12" xfId="0" applyNumberFormat="1" applyFont="1" applyFill="1" applyBorder="1" applyAlignment="1" applyProtection="1" quotePrefix="1">
      <alignment horizontal="center"/>
      <protection/>
    </xf>
    <xf numFmtId="0" fontId="4" fillId="0" borderId="36" xfId="0" applyFont="1" applyBorder="1" applyAlignment="1">
      <alignment horizontal="center"/>
    </xf>
    <xf numFmtId="0" fontId="4" fillId="0" borderId="36" xfId="0" applyFont="1" applyFill="1" applyBorder="1" applyAlignment="1">
      <alignment horizontal="center" wrapText="1"/>
    </xf>
    <xf numFmtId="165" fontId="4" fillId="0" borderId="36" xfId="0" applyNumberFormat="1" applyFont="1" applyFill="1" applyBorder="1" applyAlignment="1" applyProtection="1">
      <alignment horizontal="center"/>
      <protection/>
    </xf>
    <xf numFmtId="165" fontId="4" fillId="0" borderId="37" xfId="0" applyNumberFormat="1" applyFont="1" applyFill="1" applyBorder="1" applyAlignment="1" applyProtection="1">
      <alignment horizontal="center"/>
      <protection/>
    </xf>
    <xf numFmtId="0" fontId="4" fillId="0" borderId="29" xfId="0" applyFont="1" applyBorder="1" applyAlignment="1">
      <alignment horizontal="center"/>
    </xf>
    <xf numFmtId="0" fontId="6" fillId="0" borderId="29" xfId="0" applyFont="1" applyBorder="1" applyAlignment="1">
      <alignment horizontal="center" wrapText="1"/>
    </xf>
    <xf numFmtId="165" fontId="17" fillId="0" borderId="29" xfId="0" applyNumberFormat="1" applyFont="1" applyFill="1" applyBorder="1" applyAlignment="1" applyProtection="1">
      <alignment horizontal="center" vertical="center" wrapText="1"/>
      <protection/>
    </xf>
    <xf numFmtId="165" fontId="57" fillId="0" borderId="29" xfId="0" applyNumberFormat="1" applyFont="1" applyFill="1" applyBorder="1" applyAlignment="1" applyProtection="1" quotePrefix="1">
      <alignment horizontal="center"/>
      <protection/>
    </xf>
    <xf numFmtId="165" fontId="58" fillId="0" borderId="29" xfId="0" applyNumberFormat="1" applyFont="1" applyFill="1" applyBorder="1" applyAlignment="1" applyProtection="1" quotePrefix="1">
      <alignment horizontal="center"/>
      <protection/>
    </xf>
    <xf numFmtId="0" fontId="0" fillId="0" borderId="29" xfId="0" applyBorder="1" applyAlignment="1">
      <alignment/>
    </xf>
    <xf numFmtId="0" fontId="6" fillId="39" borderId="12" xfId="0" applyFont="1" applyFill="1" applyBorder="1" applyAlignment="1">
      <alignment wrapText="1"/>
    </xf>
    <xf numFmtId="3" fontId="6" fillId="0" borderId="38" xfId="0" applyNumberFormat="1" applyFont="1" applyBorder="1" applyAlignment="1">
      <alignment horizontal="center" wrapText="1"/>
    </xf>
    <xf numFmtId="0" fontId="4" fillId="0" borderId="38" xfId="0" applyFont="1" applyBorder="1" applyAlignment="1">
      <alignment horizontal="center"/>
    </xf>
    <xf numFmtId="0" fontId="3" fillId="0" borderId="38" xfId="0" applyFont="1" applyBorder="1" applyAlignment="1">
      <alignment horizontal="center" wrapText="1"/>
    </xf>
    <xf numFmtId="167" fontId="6" fillId="0" borderId="10" xfId="0" applyNumberFormat="1" applyFont="1" applyBorder="1" applyAlignment="1">
      <alignment horizontal="center" wrapText="1"/>
    </xf>
    <xf numFmtId="167" fontId="4" fillId="0" borderId="33" xfId="0" applyNumberFormat="1" applyFont="1" applyFill="1" applyBorder="1" applyAlignment="1" applyProtection="1">
      <alignment horizontal="center" wrapText="1"/>
      <protection/>
    </xf>
    <xf numFmtId="167" fontId="4" fillId="39" borderId="18" xfId="0" applyNumberFormat="1" applyFont="1" applyFill="1" applyBorder="1" applyAlignment="1" applyProtection="1">
      <alignment horizontal="center" wrapText="1"/>
      <protection/>
    </xf>
    <xf numFmtId="167" fontId="4" fillId="39" borderId="11" xfId="0" applyNumberFormat="1" applyFont="1" applyFill="1" applyBorder="1" applyAlignment="1" applyProtection="1">
      <alignment horizontal="center" wrapText="1"/>
      <protection/>
    </xf>
    <xf numFmtId="0" fontId="17" fillId="0" borderId="39" xfId="0" applyFont="1" applyFill="1" applyBorder="1" applyAlignment="1">
      <alignment horizontal="center" wrapText="1"/>
    </xf>
    <xf numFmtId="176" fontId="4" fillId="0" borderId="40" xfId="0" applyNumberFormat="1" applyFont="1" applyFill="1" applyBorder="1" applyAlignment="1" applyProtection="1">
      <alignment horizontal="center" wrapText="1"/>
      <protection/>
    </xf>
    <xf numFmtId="2" fontId="4" fillId="0" borderId="11" xfId="0" applyNumberFormat="1" applyFont="1" applyFill="1" applyBorder="1" applyAlignment="1" applyProtection="1">
      <alignment horizontal="center"/>
      <protection/>
    </xf>
    <xf numFmtId="167" fontId="4" fillId="0" borderId="41" xfId="0" applyNumberFormat="1" applyFont="1" applyFill="1" applyBorder="1" applyAlignment="1" applyProtection="1">
      <alignment horizontal="center"/>
      <protection/>
    </xf>
    <xf numFmtId="2" fontId="4" fillId="0" borderId="41" xfId="0" applyNumberFormat="1" applyFont="1" applyFill="1" applyBorder="1" applyAlignment="1" applyProtection="1">
      <alignment horizontal="center"/>
      <protection/>
    </xf>
    <xf numFmtId="0" fontId="2" fillId="41" borderId="32" xfId="0" applyFont="1" applyFill="1" applyBorder="1" applyAlignment="1">
      <alignment horizontal="center"/>
    </xf>
    <xf numFmtId="0" fontId="2" fillId="41" borderId="10" xfId="0" applyFont="1" applyFill="1" applyBorder="1" applyAlignment="1">
      <alignment horizontal="center"/>
    </xf>
    <xf numFmtId="3" fontId="4" fillId="0" borderId="42" xfId="0" applyNumberFormat="1" applyFont="1" applyBorder="1" applyAlignment="1">
      <alignment horizontal="center"/>
    </xf>
    <xf numFmtId="179" fontId="57" fillId="0" borderId="43" xfId="0" applyNumberFormat="1" applyFont="1" applyFill="1" applyBorder="1" applyAlignment="1" applyProtection="1" quotePrefix="1">
      <alignment horizontal="center"/>
      <protection/>
    </xf>
    <xf numFmtId="0" fontId="6" fillId="39" borderId="44" xfId="0" applyFont="1" applyFill="1" applyBorder="1" applyAlignment="1">
      <alignment wrapText="1"/>
    </xf>
    <xf numFmtId="0" fontId="6" fillId="0" borderId="18" xfId="0" applyFont="1" applyFill="1" applyBorder="1" applyAlignment="1">
      <alignment wrapText="1"/>
    </xf>
    <xf numFmtId="0" fontId="6" fillId="0" borderId="45" xfId="0" applyFont="1" applyBorder="1" applyAlignment="1">
      <alignment wrapText="1"/>
    </xf>
    <xf numFmtId="3" fontId="6" fillId="0" borderId="11" xfId="0" applyNumberFormat="1" applyFont="1" applyFill="1" applyBorder="1" applyAlignment="1">
      <alignment horizontal="center"/>
    </xf>
    <xf numFmtId="3" fontId="4" fillId="0" borderId="41" xfId="0" applyNumberFormat="1" applyFont="1" applyBorder="1" applyAlignment="1">
      <alignment horizontal="center"/>
    </xf>
    <xf numFmtId="0" fontId="6" fillId="0" borderId="30" xfId="0" applyFont="1" applyFill="1" applyBorder="1" applyAlignment="1">
      <alignment wrapText="1"/>
    </xf>
    <xf numFmtId="0" fontId="0" fillId="0" borderId="10" xfId="0" applyBorder="1" applyAlignment="1">
      <alignment horizontal="center"/>
    </xf>
    <xf numFmtId="0" fontId="2" fillId="41" borderId="12" xfId="0" applyFont="1" applyFill="1" applyBorder="1" applyAlignment="1">
      <alignment horizontal="center"/>
    </xf>
    <xf numFmtId="167" fontId="4" fillId="0" borderId="46" xfId="0" applyNumberFormat="1" applyFont="1" applyFill="1" applyBorder="1" applyAlignment="1" applyProtection="1">
      <alignment horizontal="center"/>
      <protection/>
    </xf>
    <xf numFmtId="1" fontId="4" fillId="0" borderId="47" xfId="0" applyNumberFormat="1" applyFont="1" applyFill="1" applyBorder="1" applyAlignment="1" applyProtection="1">
      <alignment horizontal="center"/>
      <protection/>
    </xf>
    <xf numFmtId="0" fontId="6" fillId="0" borderId="46" xfId="0" applyFont="1" applyBorder="1" applyAlignment="1">
      <alignment wrapText="1"/>
    </xf>
    <xf numFmtId="0" fontId="17" fillId="0" borderId="48" xfId="0" applyFont="1" applyFill="1" applyBorder="1" applyAlignment="1">
      <alignment horizontal="center" wrapText="1"/>
    </xf>
    <xf numFmtId="167" fontId="4" fillId="0" borderId="47" xfId="0" applyNumberFormat="1" applyFont="1" applyFill="1" applyBorder="1" applyAlignment="1" applyProtection="1">
      <alignment horizontal="center"/>
      <protection/>
    </xf>
    <xf numFmtId="0" fontId="17" fillId="0" borderId="30" xfId="0" applyFont="1" applyFill="1" applyBorder="1" applyAlignment="1">
      <alignment horizontal="center" wrapText="1"/>
    </xf>
    <xf numFmtId="0" fontId="17" fillId="39" borderId="12" xfId="0" applyFont="1" applyFill="1" applyBorder="1" applyAlignment="1">
      <alignment horizontal="center" wrapText="1"/>
    </xf>
    <xf numFmtId="0" fontId="17" fillId="39" borderId="30" xfId="0" applyFont="1" applyFill="1" applyBorder="1" applyAlignment="1">
      <alignment horizontal="center" wrapText="1"/>
    </xf>
    <xf numFmtId="1" fontId="4" fillId="0" borderId="36" xfId="0" applyNumberFormat="1" applyFont="1" applyFill="1" applyBorder="1" applyAlignment="1" applyProtection="1">
      <alignment horizontal="center"/>
      <protection/>
    </xf>
    <xf numFmtId="1" fontId="17" fillId="38" borderId="21" xfId="0" applyNumberFormat="1" applyFont="1" applyFill="1" applyBorder="1" applyAlignment="1" applyProtection="1">
      <alignment/>
      <protection/>
    </xf>
    <xf numFmtId="1" fontId="17" fillId="38" borderId="21" xfId="0" applyNumberFormat="1" applyFont="1" applyFill="1" applyBorder="1" applyAlignment="1" applyProtection="1">
      <alignment horizontal="center"/>
      <protection/>
    </xf>
    <xf numFmtId="1" fontId="4" fillId="0" borderId="49" xfId="0" applyNumberFormat="1" applyFont="1" applyFill="1" applyBorder="1" applyAlignment="1" applyProtection="1">
      <alignment horizontal="center"/>
      <protection/>
    </xf>
    <xf numFmtId="0" fontId="6" fillId="0" borderId="47" xfId="0" applyFont="1" applyFill="1" applyBorder="1" applyAlignment="1">
      <alignment wrapText="1"/>
    </xf>
    <xf numFmtId="1" fontId="17" fillId="38" borderId="14" xfId="0" applyNumberFormat="1" applyFont="1" applyFill="1" applyBorder="1" applyAlignment="1" applyProtection="1">
      <alignment horizontal="center"/>
      <protection/>
    </xf>
    <xf numFmtId="3" fontId="4" fillId="0" borderId="36" xfId="0" applyNumberFormat="1" applyFont="1" applyBorder="1" applyAlignment="1">
      <alignment horizontal="center"/>
    </xf>
    <xf numFmtId="1" fontId="17" fillId="38" borderId="50" xfId="0" applyNumberFormat="1" applyFont="1" applyFill="1" applyBorder="1" applyAlignment="1" applyProtection="1">
      <alignment/>
      <protection/>
    </xf>
    <xf numFmtId="1" fontId="17" fillId="38" borderId="50" xfId="0" applyNumberFormat="1" applyFont="1" applyFill="1" applyBorder="1" applyAlignment="1" applyProtection="1">
      <alignment horizontal="center"/>
      <protection/>
    </xf>
    <xf numFmtId="0" fontId="0" fillId="0" borderId="10" xfId="0" applyFont="1" applyBorder="1" applyAlignment="1">
      <alignment horizontal="center"/>
    </xf>
    <xf numFmtId="1" fontId="17" fillId="33" borderId="51" xfId="0" applyNumberFormat="1" applyFont="1" applyFill="1" applyBorder="1" applyAlignment="1" applyProtection="1">
      <alignment/>
      <protection/>
    </xf>
    <xf numFmtId="1" fontId="17" fillId="33" borderId="51" xfId="0" applyNumberFormat="1" applyFont="1" applyFill="1" applyBorder="1" applyAlignment="1" applyProtection="1">
      <alignment horizontal="center"/>
      <protection/>
    </xf>
    <xf numFmtId="1" fontId="17" fillId="38" borderId="52" xfId="0" applyNumberFormat="1" applyFont="1" applyFill="1" applyBorder="1" applyAlignment="1" applyProtection="1">
      <alignment/>
      <protection/>
    </xf>
    <xf numFmtId="1" fontId="17" fillId="38" borderId="53" xfId="0" applyNumberFormat="1" applyFont="1" applyFill="1" applyBorder="1" applyAlignment="1" applyProtection="1">
      <alignment/>
      <protection/>
    </xf>
    <xf numFmtId="179" fontId="4" fillId="0" borderId="10" xfId="0" applyNumberFormat="1" applyFont="1" applyBorder="1" applyAlignment="1" applyProtection="1">
      <alignment horizontal="center" wrapText="1"/>
      <protection/>
    </xf>
    <xf numFmtId="0" fontId="17" fillId="0" borderId="54" xfId="0" applyFont="1" applyFill="1" applyBorder="1" applyAlignment="1">
      <alignment horizontal="center" wrapText="1"/>
    </xf>
    <xf numFmtId="167" fontId="6" fillId="0" borderId="11" xfId="0" applyNumberFormat="1" applyFont="1" applyBorder="1" applyAlignment="1">
      <alignment horizontal="center" wrapText="1"/>
    </xf>
    <xf numFmtId="167" fontId="6" fillId="0" borderId="41" xfId="0" applyNumberFormat="1" applyFont="1" applyBorder="1" applyAlignment="1">
      <alignment horizontal="center" wrapText="1"/>
    </xf>
    <xf numFmtId="2" fontId="6" fillId="0" borderId="18" xfId="0" applyNumberFormat="1" applyFont="1" applyBorder="1" applyAlignment="1">
      <alignment horizontal="center" wrapText="1"/>
    </xf>
    <xf numFmtId="167" fontId="4" fillId="0" borderId="49" xfId="0" applyNumberFormat="1" applyFont="1" applyFill="1" applyBorder="1" applyAlignment="1" applyProtection="1">
      <alignment horizontal="center" wrapText="1"/>
      <protection/>
    </xf>
    <xf numFmtId="167" fontId="4" fillId="39" borderId="55" xfId="0" applyNumberFormat="1" applyFont="1" applyFill="1" applyBorder="1" applyAlignment="1" applyProtection="1">
      <alignment horizontal="center" wrapText="1"/>
      <protection/>
    </xf>
    <xf numFmtId="0" fontId="0" fillId="0" borderId="29" xfId="0" applyBorder="1" applyAlignment="1">
      <alignment horizontal="center"/>
    </xf>
    <xf numFmtId="0" fontId="0" fillId="36" borderId="56" xfId="0" applyFill="1" applyBorder="1" applyAlignment="1">
      <alignment/>
    </xf>
    <xf numFmtId="0" fontId="0" fillId="36" borderId="57" xfId="0" applyFill="1" applyBorder="1" applyAlignment="1">
      <alignment/>
    </xf>
    <xf numFmtId="167" fontId="4" fillId="39" borderId="10" xfId="0" applyNumberFormat="1" applyFont="1" applyFill="1" applyBorder="1" applyAlignment="1" applyProtection="1">
      <alignment horizontal="center" wrapText="1"/>
      <protection/>
    </xf>
    <xf numFmtId="167" fontId="4" fillId="39" borderId="18" xfId="0" applyNumberFormat="1" applyFont="1" applyFill="1" applyBorder="1" applyAlignment="1" applyProtection="1">
      <alignment horizontal="center"/>
      <protection/>
    </xf>
    <xf numFmtId="165" fontId="4" fillId="39" borderId="10" xfId="0" applyNumberFormat="1" applyFont="1" applyFill="1" applyBorder="1" applyAlignment="1" applyProtection="1">
      <alignment horizontal="center" wrapText="1"/>
      <protection/>
    </xf>
    <xf numFmtId="0" fontId="6" fillId="39" borderId="58" xfId="0" applyFont="1" applyFill="1" applyBorder="1" applyAlignment="1">
      <alignment wrapText="1"/>
    </xf>
    <xf numFmtId="176" fontId="4" fillId="0" borderId="38" xfId="0" applyNumberFormat="1" applyFont="1" applyFill="1" applyBorder="1" applyAlignment="1" applyProtection="1">
      <alignment horizontal="center" wrapText="1"/>
      <protection/>
    </xf>
    <xf numFmtId="167" fontId="4" fillId="0" borderId="11" xfId="0" applyNumberFormat="1" applyFont="1" applyFill="1" applyBorder="1" applyAlignment="1" applyProtection="1">
      <alignment horizontal="center" wrapText="1"/>
      <protection/>
    </xf>
    <xf numFmtId="167" fontId="4" fillId="0" borderId="18" xfId="0" applyNumberFormat="1" applyFont="1" applyFill="1" applyBorder="1" applyAlignment="1" applyProtection="1">
      <alignment horizontal="center" wrapText="1"/>
      <protection/>
    </xf>
    <xf numFmtId="0" fontId="2" fillId="33" borderId="13" xfId="0" applyFont="1" applyFill="1" applyBorder="1" applyAlignment="1" applyProtection="1">
      <alignment horizontal="center"/>
      <protection/>
    </xf>
    <xf numFmtId="0" fontId="2" fillId="33" borderId="59" xfId="0" applyFont="1" applyFill="1" applyBorder="1" applyAlignment="1" applyProtection="1">
      <alignment horizontal="center"/>
      <protection/>
    </xf>
    <xf numFmtId="167" fontId="6" fillId="0" borderId="60" xfId="0" applyNumberFormat="1" applyFont="1" applyBorder="1" applyAlignment="1">
      <alignment horizontal="center" wrapText="1"/>
    </xf>
    <xf numFmtId="167" fontId="4" fillId="0" borderId="61" xfId="0" applyNumberFormat="1" applyFont="1" applyFill="1" applyBorder="1" applyAlignment="1" applyProtection="1">
      <alignment horizontal="center" wrapText="1"/>
      <protection/>
    </xf>
    <xf numFmtId="0" fontId="6" fillId="0" borderId="10" xfId="0" applyFont="1" applyFill="1" applyBorder="1" applyAlignment="1">
      <alignment horizontal="center" wrapText="1"/>
    </xf>
    <xf numFmtId="1" fontId="4" fillId="39" borderId="10" xfId="0" applyNumberFormat="1" applyFont="1" applyFill="1" applyBorder="1" applyAlignment="1" applyProtection="1">
      <alignment horizontal="center"/>
      <protection/>
    </xf>
    <xf numFmtId="3" fontId="6" fillId="39" borderId="12" xfId="0" applyNumberFormat="1" applyFont="1" applyFill="1" applyBorder="1" applyAlignment="1">
      <alignment horizontal="center"/>
    </xf>
    <xf numFmtId="0" fontId="6" fillId="39" borderId="10" xfId="0" applyNumberFormat="1" applyFont="1" applyFill="1" applyBorder="1" applyAlignment="1">
      <alignment horizontal="center"/>
    </xf>
    <xf numFmtId="167" fontId="4" fillId="39" borderId="10" xfId="0" applyNumberFormat="1" applyFont="1" applyFill="1" applyBorder="1" applyAlignment="1" applyProtection="1">
      <alignment horizontal="center" wrapText="1"/>
      <protection/>
    </xf>
    <xf numFmtId="1" fontId="4" fillId="39" borderId="12" xfId="0" applyNumberFormat="1" applyFont="1" applyFill="1" applyBorder="1" applyAlignment="1" applyProtection="1">
      <alignment horizontal="center"/>
      <protection/>
    </xf>
    <xf numFmtId="0" fontId="2" fillId="41" borderId="13" xfId="0" applyFont="1" applyFill="1" applyBorder="1" applyAlignment="1">
      <alignment horizontal="center"/>
    </xf>
    <xf numFmtId="0" fontId="0" fillId="0" borderId="62" xfId="0" applyBorder="1" applyAlignment="1">
      <alignment horizontal="center"/>
    </xf>
    <xf numFmtId="0" fontId="6" fillId="39" borderId="12" xfId="0" applyNumberFormat="1" applyFont="1" applyFill="1" applyBorder="1" applyAlignment="1">
      <alignment horizontal="center"/>
    </xf>
    <xf numFmtId="0" fontId="4" fillId="0" borderId="12" xfId="0" applyFont="1" applyFill="1" applyBorder="1" applyAlignment="1">
      <alignment horizontal="center" wrapText="1"/>
    </xf>
    <xf numFmtId="167" fontId="4" fillId="39" borderId="12" xfId="0" applyNumberFormat="1" applyFont="1" applyFill="1" applyBorder="1" applyAlignment="1" applyProtection="1">
      <alignment horizontal="center" wrapText="1"/>
      <protection/>
    </xf>
    <xf numFmtId="176" fontId="4" fillId="0" borderId="62" xfId="0" applyNumberFormat="1" applyFont="1" applyFill="1" applyBorder="1" applyAlignment="1" applyProtection="1">
      <alignment horizontal="left" wrapText="1"/>
      <protection/>
    </xf>
    <xf numFmtId="0" fontId="0" fillId="36" borderId="63" xfId="0" applyFill="1" applyBorder="1" applyAlignment="1">
      <alignment/>
    </xf>
    <xf numFmtId="0" fontId="0" fillId="36" borderId="64" xfId="0" applyFill="1" applyBorder="1" applyAlignment="1">
      <alignment/>
    </xf>
    <xf numFmtId="0" fontId="0" fillId="36" borderId="33" xfId="0" applyFill="1" applyBorder="1" applyAlignment="1">
      <alignment/>
    </xf>
    <xf numFmtId="0" fontId="2" fillId="41" borderId="10" xfId="0" applyFont="1" applyFill="1" applyBorder="1" applyAlignment="1">
      <alignment horizontal="center"/>
    </xf>
    <xf numFmtId="0" fontId="6" fillId="39" borderId="10" xfId="0" applyFont="1" applyFill="1" applyBorder="1" applyAlignment="1">
      <alignment wrapText="1"/>
    </xf>
    <xf numFmtId="3" fontId="6" fillId="39" borderId="10" xfId="0" applyNumberFormat="1" applyFont="1" applyFill="1" applyBorder="1" applyAlignment="1">
      <alignment horizontal="center"/>
    </xf>
    <xf numFmtId="2" fontId="4" fillId="39" borderId="10" xfId="0" applyNumberFormat="1" applyFont="1" applyFill="1" applyBorder="1" applyAlignment="1" applyProtection="1">
      <alignment horizontal="center" wrapText="1"/>
      <protection/>
    </xf>
    <xf numFmtId="0" fontId="0" fillId="36" borderId="65" xfId="0" applyFill="1" applyBorder="1" applyAlignment="1">
      <alignment/>
    </xf>
    <xf numFmtId="0" fontId="0" fillId="36" borderId="18" xfId="0" applyFill="1" applyBorder="1" applyAlignment="1">
      <alignment/>
    </xf>
    <xf numFmtId="0" fontId="2" fillId="41" borderId="12" xfId="0" applyFont="1" applyFill="1" applyBorder="1" applyAlignment="1">
      <alignment horizontal="center"/>
    </xf>
    <xf numFmtId="2" fontId="4" fillId="39" borderId="12" xfId="0" applyNumberFormat="1" applyFont="1" applyFill="1" applyBorder="1" applyAlignment="1" applyProtection="1">
      <alignment horizontal="center" wrapText="1"/>
      <protection/>
    </xf>
    <xf numFmtId="0" fontId="6" fillId="39" borderId="12" xfId="0" applyFont="1" applyFill="1" applyBorder="1" applyAlignment="1">
      <alignment wrapText="1"/>
    </xf>
    <xf numFmtId="176" fontId="4" fillId="0" borderId="12" xfId="0" applyNumberFormat="1" applyFont="1" applyFill="1" applyBorder="1" applyAlignment="1" applyProtection="1">
      <alignment horizontal="left" wrapText="1"/>
      <protection/>
    </xf>
    <xf numFmtId="1" fontId="17" fillId="38" borderId="0" xfId="0" applyNumberFormat="1" applyFont="1" applyFill="1" applyBorder="1" applyAlignment="1" applyProtection="1">
      <alignment/>
      <protection/>
    </xf>
    <xf numFmtId="1" fontId="17" fillId="33" borderId="0" xfId="0" applyNumberFormat="1" applyFont="1" applyFill="1" applyBorder="1" applyAlignment="1" applyProtection="1">
      <alignment/>
      <protection/>
    </xf>
    <xf numFmtId="178" fontId="16" fillId="33" borderId="22" xfId="0" applyNumberFormat="1" applyFont="1" applyFill="1" applyBorder="1" applyAlignment="1">
      <alignment/>
    </xf>
    <xf numFmtId="1" fontId="17" fillId="38" borderId="23" xfId="0" applyNumberFormat="1" applyFont="1" applyFill="1" applyBorder="1" applyAlignment="1" applyProtection="1">
      <alignment/>
      <protection/>
    </xf>
    <xf numFmtId="1" fontId="17" fillId="38" borderId="22" xfId="0" applyNumberFormat="1" applyFont="1" applyFill="1" applyBorder="1" applyAlignment="1" applyProtection="1">
      <alignment/>
      <protection/>
    </xf>
    <xf numFmtId="176" fontId="4" fillId="0" borderId="66" xfId="0" applyNumberFormat="1" applyFont="1" applyFill="1" applyBorder="1" applyAlignment="1" applyProtection="1">
      <alignment horizontal="center" wrapText="1"/>
      <protection/>
    </xf>
    <xf numFmtId="0" fontId="0" fillId="0" borderId="30" xfId="0" applyBorder="1" applyAlignment="1">
      <alignment horizontal="center"/>
    </xf>
    <xf numFmtId="167" fontId="4" fillId="0" borderId="30" xfId="0" applyNumberFormat="1" applyFont="1" applyFill="1" applyBorder="1" applyAlignment="1" applyProtection="1">
      <alignment horizontal="center" wrapText="1"/>
      <protection/>
    </xf>
    <xf numFmtId="0" fontId="17" fillId="0" borderId="67" xfId="0" applyFont="1" applyBorder="1" applyAlignment="1">
      <alignment wrapText="1"/>
    </xf>
    <xf numFmtId="0" fontId="0" fillId="0" borderId="40" xfId="0" applyFont="1" applyBorder="1" applyAlignment="1">
      <alignment horizontal="center"/>
    </xf>
    <xf numFmtId="0" fontId="0" fillId="0" borderId="15" xfId="0" applyFont="1" applyBorder="1" applyAlignment="1">
      <alignment horizontal="center"/>
    </xf>
    <xf numFmtId="0" fontId="6" fillId="0" borderId="0" xfId="0" applyFont="1" applyAlignment="1">
      <alignment wrapText="1"/>
    </xf>
    <xf numFmtId="0" fontId="6" fillId="0" borderId="58" xfId="0" applyFont="1" applyBorder="1" applyAlignment="1">
      <alignment wrapText="1"/>
    </xf>
    <xf numFmtId="165" fontId="4" fillId="0" borderId="32" xfId="0" applyNumberFormat="1" applyFont="1" applyFill="1" applyBorder="1" applyAlignment="1" applyProtection="1">
      <alignment horizontal="center"/>
      <protection/>
    </xf>
    <xf numFmtId="165" fontId="4" fillId="0" borderId="68" xfId="0" applyNumberFormat="1" applyFont="1" applyFill="1" applyBorder="1" applyAlignment="1" applyProtection="1">
      <alignment horizontal="center"/>
      <protection/>
    </xf>
    <xf numFmtId="0" fontId="2" fillId="40" borderId="13" xfId="0" applyFont="1" applyFill="1" applyBorder="1" applyAlignment="1" applyProtection="1">
      <alignment horizontal="center"/>
      <protection/>
    </xf>
    <xf numFmtId="0" fontId="6" fillId="0" borderId="69" xfId="0" applyFont="1" applyBorder="1" applyAlignment="1">
      <alignment wrapText="1"/>
    </xf>
    <xf numFmtId="183" fontId="4" fillId="0" borderId="0" xfId="0" applyNumberFormat="1" applyFont="1" applyAlignment="1">
      <alignment horizontal="center"/>
    </xf>
    <xf numFmtId="3" fontId="17" fillId="42" borderId="0" xfId="0" applyNumberFormat="1" applyFont="1" applyFill="1" applyAlignment="1">
      <alignment horizontal="center"/>
    </xf>
    <xf numFmtId="2" fontId="4" fillId="0" borderId="12" xfId="0" applyNumberFormat="1" applyFont="1" applyFill="1" applyBorder="1" applyAlignment="1" applyProtection="1">
      <alignment horizontal="center"/>
      <protection/>
    </xf>
    <xf numFmtId="179" fontId="58" fillId="0" borderId="10" xfId="0" applyNumberFormat="1" applyFont="1" applyBorder="1" applyAlignment="1">
      <alignment horizontal="center"/>
    </xf>
    <xf numFmtId="0" fontId="0" fillId="0" borderId="15" xfId="0" applyBorder="1" applyAlignment="1">
      <alignment horizontal="center"/>
    </xf>
    <xf numFmtId="1" fontId="17" fillId="38" borderId="52" xfId="0" applyNumberFormat="1" applyFont="1" applyFill="1" applyBorder="1" applyAlignment="1" applyProtection="1">
      <alignment horizontal="center"/>
      <protection/>
    </xf>
    <xf numFmtId="1" fontId="17" fillId="38" borderId="70" xfId="0" applyNumberFormat="1" applyFont="1" applyFill="1" applyBorder="1" applyAlignment="1" applyProtection="1">
      <alignment/>
      <protection/>
    </xf>
    <xf numFmtId="1" fontId="17" fillId="38" borderId="71" xfId="0" applyNumberFormat="1" applyFont="1" applyFill="1" applyBorder="1" applyAlignment="1" applyProtection="1">
      <alignment/>
      <protection/>
    </xf>
    <xf numFmtId="179" fontId="4" fillId="0" borderId="10" xfId="0" applyNumberFormat="1" applyFont="1" applyBorder="1" applyAlignment="1">
      <alignment horizontal="center" wrapText="1"/>
    </xf>
    <xf numFmtId="0" fontId="22" fillId="43" borderId="10" xfId="0" applyFont="1" applyFill="1" applyBorder="1" applyAlignment="1">
      <alignment horizontal="center" wrapText="1"/>
    </xf>
    <xf numFmtId="1" fontId="17" fillId="33" borderId="25" xfId="0" applyNumberFormat="1" applyFont="1" applyFill="1" applyBorder="1" applyAlignment="1" applyProtection="1">
      <alignment horizontal="left"/>
      <protection/>
    </xf>
    <xf numFmtId="1" fontId="17" fillId="33" borderId="23" xfId="0" applyNumberFormat="1" applyFont="1" applyFill="1" applyBorder="1" applyAlignment="1" applyProtection="1">
      <alignment horizontal="left"/>
      <protection/>
    </xf>
    <xf numFmtId="1" fontId="17" fillId="33" borderId="26" xfId="0" applyNumberFormat="1" applyFont="1" applyFill="1" applyBorder="1" applyAlignment="1" applyProtection="1">
      <alignment horizontal="left"/>
      <protection/>
    </xf>
    <xf numFmtId="0" fontId="2" fillId="0" borderId="64" xfId="0" applyFont="1" applyBorder="1" applyAlignment="1">
      <alignment horizontal="left" wrapText="1"/>
    </xf>
    <xf numFmtId="165" fontId="57" fillId="0" borderId="11" xfId="0" applyNumberFormat="1" applyFont="1" applyFill="1" applyBorder="1" applyAlignment="1" applyProtection="1" quotePrefix="1">
      <alignment horizontal="center" vertical="center" wrapText="1"/>
      <protection/>
    </xf>
    <xf numFmtId="165" fontId="57" fillId="0" borderId="12" xfId="0" applyNumberFormat="1" applyFont="1" applyFill="1" applyBorder="1" applyAlignment="1" applyProtection="1" quotePrefix="1">
      <alignment horizontal="center" vertical="center" wrapText="1"/>
      <protection/>
    </xf>
    <xf numFmtId="165" fontId="57" fillId="0" borderId="22" xfId="0" applyNumberFormat="1" applyFont="1" applyFill="1" applyBorder="1" applyAlignment="1" applyProtection="1" quotePrefix="1">
      <alignment horizontal="center" vertical="center" wrapText="1"/>
      <protection/>
    </xf>
    <xf numFmtId="165" fontId="57" fillId="0" borderId="16" xfId="0" applyNumberFormat="1" applyFont="1" applyFill="1" applyBorder="1" applyAlignment="1" applyProtection="1" quotePrefix="1">
      <alignment horizontal="center" vertical="center" wrapText="1"/>
      <protection/>
    </xf>
    <xf numFmtId="165" fontId="57" fillId="0" borderId="33" xfId="0" applyNumberFormat="1" applyFont="1" applyFill="1" applyBorder="1" applyAlignment="1" applyProtection="1" quotePrefix="1">
      <alignment horizontal="center" vertical="center" wrapText="1"/>
      <protection/>
    </xf>
    <xf numFmtId="165" fontId="57" fillId="0" borderId="15" xfId="0" applyNumberFormat="1" applyFont="1" applyFill="1" applyBorder="1" applyAlignment="1" applyProtection="1" quotePrefix="1">
      <alignment horizontal="center" vertical="center" wrapText="1"/>
      <protection/>
    </xf>
    <xf numFmtId="165" fontId="17" fillId="0" borderId="12" xfId="0" applyNumberFormat="1" applyFont="1" applyFill="1" applyBorder="1" applyAlignment="1" applyProtection="1">
      <alignment horizontal="center" vertical="center" wrapText="1"/>
      <protection/>
    </xf>
    <xf numFmtId="165" fontId="17" fillId="0" borderId="16" xfId="0" applyNumberFormat="1" applyFont="1" applyFill="1" applyBorder="1" applyAlignment="1" applyProtection="1">
      <alignment horizontal="center" vertical="center" wrapText="1"/>
      <protection/>
    </xf>
    <xf numFmtId="165" fontId="17" fillId="0" borderId="15" xfId="0" applyNumberFormat="1" applyFont="1" applyFill="1" applyBorder="1" applyAlignment="1" applyProtection="1">
      <alignment horizontal="center" vertical="center" wrapText="1"/>
      <protection/>
    </xf>
    <xf numFmtId="165" fontId="17" fillId="0" borderId="12" xfId="0" applyNumberFormat="1" applyFont="1" applyFill="1" applyBorder="1" applyAlignment="1" applyProtection="1">
      <alignment horizontal="center" vertical="center" textRotation="90" wrapText="1"/>
      <protection/>
    </xf>
    <xf numFmtId="165" fontId="17" fillId="0" borderId="16" xfId="0" applyNumberFormat="1" applyFont="1" applyFill="1" applyBorder="1" applyAlignment="1" applyProtection="1">
      <alignment horizontal="center" vertical="center" textRotation="90" wrapText="1"/>
      <protection/>
    </xf>
    <xf numFmtId="165" fontId="17" fillId="0" borderId="15" xfId="0" applyNumberFormat="1" applyFont="1" applyFill="1" applyBorder="1" applyAlignment="1" applyProtection="1">
      <alignment horizontal="center" vertical="center" textRotation="90" wrapText="1"/>
      <protection/>
    </xf>
    <xf numFmtId="165" fontId="4" fillId="0" borderId="72" xfId="0" applyNumberFormat="1" applyFont="1" applyFill="1" applyBorder="1" applyAlignment="1" applyProtection="1">
      <alignment horizontal="center" vertical="center" wrapText="1"/>
      <protection/>
    </xf>
    <xf numFmtId="165" fontId="4" fillId="0" borderId="0" xfId="0" applyNumberFormat="1" applyFont="1" applyFill="1" applyBorder="1" applyAlignment="1" applyProtection="1">
      <alignment horizontal="center" vertical="center" wrapText="1"/>
      <protection/>
    </xf>
    <xf numFmtId="165" fontId="4" fillId="0" borderId="12" xfId="0" applyNumberFormat="1" applyFont="1" applyFill="1" applyBorder="1" applyAlignment="1" applyProtection="1">
      <alignment horizontal="center" vertical="center" wrapText="1"/>
      <protection/>
    </xf>
    <xf numFmtId="165" fontId="4" fillId="0" borderId="16" xfId="0" applyNumberFormat="1" applyFont="1" applyFill="1" applyBorder="1" applyAlignment="1" applyProtection="1">
      <alignment horizontal="center" vertical="center" wrapText="1"/>
      <protection/>
    </xf>
    <xf numFmtId="0" fontId="17" fillId="0" borderId="10" xfId="0" applyFont="1" applyBorder="1" applyAlignment="1">
      <alignment wrapText="1"/>
    </xf>
    <xf numFmtId="0" fontId="17" fillId="0" borderId="10" xfId="0" applyFont="1" applyBorder="1" applyAlignment="1">
      <alignment horizontal="left" wrapText="1"/>
    </xf>
    <xf numFmtId="165" fontId="17" fillId="0" borderId="12" xfId="0" applyNumberFormat="1" applyFont="1" applyFill="1" applyBorder="1" applyAlignment="1" applyProtection="1">
      <alignment horizontal="left" wrapText="1"/>
      <protection/>
    </xf>
    <xf numFmtId="184" fontId="4" fillId="0" borderId="38" xfId="0" applyNumberFormat="1" applyFont="1" applyBorder="1" applyAlignment="1" applyProtection="1">
      <alignment horizontal="center" wrapText="1"/>
      <protection/>
    </xf>
    <xf numFmtId="2" fontId="4" fillId="0" borderId="30" xfId="0" applyNumberFormat="1" applyFont="1" applyFill="1" applyBorder="1" applyAlignment="1" applyProtection="1">
      <alignment horizontal="center"/>
      <protection/>
    </xf>
    <xf numFmtId="2" fontId="6" fillId="0" borderId="41" xfId="0" applyNumberFormat="1" applyFont="1" applyBorder="1" applyAlignment="1">
      <alignment horizontal="center" wrapText="1"/>
    </xf>
    <xf numFmtId="0" fontId="0" fillId="0" borderId="12" xfId="0" applyFont="1" applyBorder="1" applyAlignment="1">
      <alignment horizontal="center"/>
    </xf>
    <xf numFmtId="167" fontId="6" fillId="0" borderId="46" xfId="0" applyNumberFormat="1" applyFont="1" applyBorder="1" applyAlignment="1">
      <alignment horizontal="center" wrapText="1"/>
    </xf>
    <xf numFmtId="0" fontId="6" fillId="0" borderId="47" xfId="0" applyFont="1" applyBorder="1" applyAlignment="1">
      <alignment wrapText="1"/>
    </xf>
    <xf numFmtId="3" fontId="4" fillId="0" borderId="47" xfId="0" applyNumberFormat="1" applyFont="1" applyBorder="1" applyAlignment="1">
      <alignment horizontal="center"/>
    </xf>
    <xf numFmtId="0" fontId="4" fillId="0" borderId="47" xfId="0" applyFont="1" applyBorder="1" applyAlignment="1">
      <alignment horizontal="center"/>
    </xf>
    <xf numFmtId="0" fontId="3" fillId="0" borderId="47" xfId="0" applyFont="1" applyBorder="1" applyAlignment="1">
      <alignment horizontal="center" wrapText="1"/>
    </xf>
    <xf numFmtId="165" fontId="4" fillId="0" borderId="47" xfId="0" applyNumberFormat="1" applyFont="1" applyFill="1" applyBorder="1" applyAlignment="1" applyProtection="1">
      <alignment horizontal="center"/>
      <protection/>
    </xf>
    <xf numFmtId="176" fontId="4" fillId="0" borderId="47" xfId="0" applyNumberFormat="1" applyFont="1" applyFill="1" applyBorder="1" applyAlignment="1" applyProtection="1">
      <alignment horizontal="center" wrapText="1"/>
      <protection/>
    </xf>
    <xf numFmtId="0" fontId="3" fillId="0" borderId="10" xfId="0" applyFont="1" applyBorder="1" applyAlignment="1">
      <alignment horizontal="center" wrapText="1"/>
    </xf>
    <xf numFmtId="167" fontId="6" fillId="0" borderId="12" xfId="0" applyNumberFormat="1" applyFont="1" applyBorder="1" applyAlignment="1">
      <alignment horizontal="center" wrapText="1"/>
    </xf>
    <xf numFmtId="0" fontId="3" fillId="0" borderId="12" xfId="0" applyFont="1" applyBorder="1" applyAlignment="1">
      <alignment horizontal="center" wrapText="1"/>
    </xf>
    <xf numFmtId="179" fontId="58" fillId="0" borderId="40" xfId="0" applyNumberFormat="1" applyFont="1" applyBorder="1" applyAlignment="1">
      <alignment horizontal="center"/>
    </xf>
    <xf numFmtId="179" fontId="4" fillId="0" borderId="40" xfId="0" applyNumberFormat="1" applyFont="1" applyBorder="1" applyAlignment="1">
      <alignment horizontal="center" wrapText="1"/>
    </xf>
    <xf numFmtId="0" fontId="2" fillId="43" borderId="10" xfId="0" applyFont="1" applyFill="1" applyBorder="1" applyAlignment="1" applyProtection="1">
      <alignment horizontal="center"/>
      <protection/>
    </xf>
    <xf numFmtId="0" fontId="2" fillId="43" borderId="49" xfId="0" applyFont="1" applyFill="1" applyBorder="1" applyAlignment="1" applyProtection="1">
      <alignment horizontal="center"/>
      <protection/>
    </xf>
    <xf numFmtId="0" fontId="2" fillId="43" borderId="30" xfId="0" applyFont="1" applyFill="1" applyBorder="1" applyAlignment="1" applyProtection="1">
      <alignment horizontal="center"/>
      <protection/>
    </xf>
    <xf numFmtId="0" fontId="2" fillId="43" borderId="73" xfId="0" applyFont="1" applyFill="1" applyBorder="1" applyAlignment="1" applyProtection="1">
      <alignment horizontal="center"/>
      <protection/>
    </xf>
    <xf numFmtId="0" fontId="2" fillId="43" borderId="74" xfId="0" applyFont="1" applyFill="1" applyBorder="1" applyAlignment="1" applyProtection="1">
      <alignment horizontal="center"/>
      <protection/>
    </xf>
    <xf numFmtId="0" fontId="2" fillId="43" borderId="68" xfId="0" applyFont="1" applyFill="1" applyBorder="1" applyAlignment="1" applyProtection="1">
      <alignment horizontal="center"/>
      <protection/>
    </xf>
    <xf numFmtId="0" fontId="2" fillId="43" borderId="12" xfId="0" applyFont="1" applyFill="1" applyBorder="1" applyAlignment="1" applyProtection="1">
      <alignment horizontal="center"/>
      <protection/>
    </xf>
    <xf numFmtId="0" fontId="6" fillId="0" borderId="75" xfId="0" applyFont="1" applyBorder="1" applyAlignment="1">
      <alignment wrapText="1"/>
    </xf>
    <xf numFmtId="0" fontId="6" fillId="0" borderId="76" xfId="0" applyFont="1" applyBorder="1" applyAlignment="1">
      <alignment wrapText="1"/>
    </xf>
    <xf numFmtId="0" fontId="6" fillId="0" borderId="32" xfId="0" applyFont="1" applyBorder="1" applyAlignment="1">
      <alignment wrapText="1"/>
    </xf>
    <xf numFmtId="2" fontId="6" fillId="0" borderId="77" xfId="0" applyNumberFormat="1" applyFont="1" applyFill="1" applyBorder="1" applyAlignment="1">
      <alignment horizontal="right" wrapText="1"/>
    </xf>
    <xf numFmtId="2" fontId="6" fillId="0" borderId="10" xfId="0" applyNumberFormat="1" applyFont="1" applyFill="1" applyBorder="1" applyAlignment="1">
      <alignment horizontal="right" wrapText="1"/>
    </xf>
    <xf numFmtId="0" fontId="22" fillId="43" borderId="77" xfId="0" applyFont="1" applyFill="1" applyBorder="1" applyAlignment="1">
      <alignment horizontal="center" wrapText="1"/>
    </xf>
    <xf numFmtId="0" fontId="59" fillId="43" borderId="10" xfId="0" applyFont="1" applyFill="1" applyBorder="1" applyAlignment="1" applyProtection="1">
      <alignment horizontal="center"/>
      <protection/>
    </xf>
    <xf numFmtId="179" fontId="58" fillId="0" borderId="10" xfId="0" applyNumberFormat="1" applyFont="1" applyBorder="1" applyAlignment="1" applyProtection="1">
      <alignment horizontal="center"/>
      <protection/>
    </xf>
    <xf numFmtId="1" fontId="4" fillId="0" borderId="62" xfId="0" applyNumberFormat="1" applyFont="1" applyFill="1" applyBorder="1" applyAlignment="1" applyProtection="1">
      <alignment horizontal="center"/>
      <protection/>
    </xf>
    <xf numFmtId="0" fontId="2" fillId="40" borderId="62" xfId="0" applyFont="1" applyFill="1" applyBorder="1" applyAlignment="1" applyProtection="1">
      <alignment horizontal="center"/>
      <protection/>
    </xf>
    <xf numFmtId="0" fontId="0" fillId="0" borderId="62" xfId="0" applyFont="1" applyFill="1" applyBorder="1" applyAlignment="1">
      <alignment horizontal="center"/>
    </xf>
    <xf numFmtId="0" fontId="6" fillId="0" borderId="12" xfId="0" applyFont="1" applyBorder="1" applyAlignment="1">
      <alignment wrapText="1"/>
    </xf>
    <xf numFmtId="0" fontId="4" fillId="0" borderId="78" xfId="0" applyFont="1" applyFill="1" applyBorder="1" applyAlignment="1">
      <alignment horizontal="center"/>
    </xf>
    <xf numFmtId="0" fontId="4" fillId="0" borderId="78" xfId="0" applyFont="1" applyBorder="1" applyAlignment="1">
      <alignment wrapText="1"/>
    </xf>
    <xf numFmtId="165" fontId="4" fillId="0" borderId="74" xfId="0" applyNumberFormat="1" applyFont="1" applyFill="1" applyBorder="1" applyAlignment="1" applyProtection="1">
      <alignment horizontal="center"/>
      <protection/>
    </xf>
    <xf numFmtId="0" fontId="0" fillId="0" borderId="16" xfId="0" applyBorder="1" applyAlignment="1">
      <alignment wrapText="1"/>
    </xf>
    <xf numFmtId="1" fontId="4" fillId="0" borderId="29" xfId="0" applyNumberFormat="1" applyFont="1" applyFill="1" applyBorder="1" applyAlignment="1" applyProtection="1">
      <alignment horizontal="center"/>
      <protection/>
    </xf>
    <xf numFmtId="0" fontId="2" fillId="40" borderId="29" xfId="0" applyFont="1" applyFill="1" applyBorder="1" applyAlignment="1" applyProtection="1">
      <alignment horizontal="center"/>
      <protection/>
    </xf>
    <xf numFmtId="0" fontId="0" fillId="0" borderId="29" xfId="0" applyFont="1" applyFill="1" applyBorder="1" applyAlignment="1">
      <alignment horizontal="center"/>
    </xf>
    <xf numFmtId="0" fontId="6" fillId="0" borderId="29" xfId="0" applyFont="1" applyBorder="1" applyAlignment="1">
      <alignment wrapText="1"/>
    </xf>
    <xf numFmtId="3" fontId="4" fillId="0" borderId="29" xfId="0" applyNumberFormat="1" applyFont="1" applyBorder="1" applyAlignment="1">
      <alignment horizontal="center"/>
    </xf>
    <xf numFmtId="0" fontId="4" fillId="0" borderId="29" xfId="0" applyFont="1" applyFill="1" applyBorder="1" applyAlignment="1">
      <alignment horizontal="center"/>
    </xf>
    <xf numFmtId="0" fontId="4" fillId="0" borderId="29" xfId="0" applyFont="1" applyBorder="1" applyAlignment="1">
      <alignment wrapText="1"/>
    </xf>
    <xf numFmtId="165" fontId="4" fillId="0" borderId="29" xfId="0" applyNumberFormat="1" applyFont="1" applyFill="1" applyBorder="1" applyAlignment="1" applyProtection="1">
      <alignment horizontal="center"/>
      <protection/>
    </xf>
    <xf numFmtId="2" fontId="6" fillId="0" borderId="29" xfId="0" applyNumberFormat="1" applyFont="1" applyBorder="1" applyAlignment="1">
      <alignment horizontal="center" wrapText="1"/>
    </xf>
    <xf numFmtId="167" fontId="6" fillId="0" borderId="29" xfId="0" applyNumberFormat="1" applyFont="1" applyBorder="1" applyAlignment="1">
      <alignment horizontal="center" wrapText="1"/>
    </xf>
    <xf numFmtId="0" fontId="6" fillId="0" borderId="29" xfId="0" applyFont="1" applyFill="1" applyBorder="1" applyAlignment="1">
      <alignment wrapText="1"/>
    </xf>
    <xf numFmtId="0" fontId="6" fillId="0" borderId="29" xfId="0" applyFont="1" applyFill="1" applyBorder="1" applyAlignment="1">
      <alignment horizontal="center" wrapText="1"/>
    </xf>
    <xf numFmtId="1" fontId="4" fillId="0" borderId="10" xfId="0" applyNumberFormat="1" applyFont="1" applyFill="1" applyBorder="1" applyAlignment="1" applyProtection="1">
      <alignment horizontal="center"/>
      <protection/>
    </xf>
    <xf numFmtId="179" fontId="57" fillId="0" borderId="10" xfId="0" applyNumberFormat="1" applyFont="1" applyBorder="1" applyAlignment="1">
      <alignment horizontal="center"/>
    </xf>
    <xf numFmtId="179" fontId="57" fillId="0" borderId="12" xfId="0" applyNumberFormat="1" applyFont="1" applyBorder="1" applyAlignment="1">
      <alignment horizontal="center"/>
    </xf>
    <xf numFmtId="1" fontId="17" fillId="38" borderId="79" xfId="0" applyNumberFormat="1" applyFont="1" applyFill="1" applyBorder="1" applyAlignment="1" applyProtection="1">
      <alignment/>
      <protection/>
    </xf>
    <xf numFmtId="1" fontId="17" fillId="38" borderId="80" xfId="0" applyNumberFormat="1" applyFont="1" applyFill="1" applyBorder="1" applyAlignment="1" applyProtection="1">
      <alignment/>
      <protection/>
    </xf>
    <xf numFmtId="1" fontId="17" fillId="38" borderId="80" xfId="0" applyNumberFormat="1" applyFont="1" applyFill="1" applyBorder="1" applyAlignment="1" applyProtection="1">
      <alignment horizontal="center"/>
      <protection/>
    </xf>
    <xf numFmtId="1" fontId="17" fillId="38" borderId="81" xfId="0" applyNumberFormat="1" applyFont="1" applyFill="1" applyBorder="1" applyAlignment="1" applyProtection="1">
      <alignment/>
      <protection/>
    </xf>
    <xf numFmtId="1" fontId="17" fillId="38" borderId="82" xfId="0" applyNumberFormat="1" applyFont="1" applyFill="1" applyBorder="1" applyAlignment="1" applyProtection="1">
      <alignment/>
      <protection/>
    </xf>
    <xf numFmtId="0" fontId="0" fillId="0" borderId="30" xfId="0" applyFill="1" applyBorder="1" applyAlignment="1">
      <alignment/>
    </xf>
    <xf numFmtId="0" fontId="0" fillId="43" borderId="30" xfId="0" applyFill="1" applyBorder="1" applyAlignment="1">
      <alignment/>
    </xf>
    <xf numFmtId="167" fontId="6" fillId="0" borderId="30" xfId="0" applyNumberFormat="1" applyFont="1" applyBorder="1" applyAlignment="1">
      <alignment horizontal="center" wrapText="1"/>
    </xf>
    <xf numFmtId="165" fontId="57" fillId="0" borderId="30" xfId="0" applyNumberFormat="1" applyFont="1" applyFill="1" applyBorder="1" applyAlignment="1" applyProtection="1" quotePrefix="1">
      <alignment horizontal="center"/>
      <protection/>
    </xf>
    <xf numFmtId="165" fontId="4" fillId="0" borderId="30" xfId="0" applyNumberFormat="1" applyFont="1" applyFill="1" applyBorder="1" applyAlignment="1" applyProtection="1" quotePrefix="1">
      <alignment horizontal="center"/>
      <protection/>
    </xf>
    <xf numFmtId="0" fontId="2" fillId="40" borderId="32" xfId="0" applyFont="1" applyFill="1" applyBorder="1" applyAlignment="1" applyProtection="1">
      <alignment horizontal="center"/>
      <protection/>
    </xf>
    <xf numFmtId="165" fontId="58" fillId="0" borderId="12" xfId="0" applyNumberFormat="1" applyFont="1" applyFill="1" applyBorder="1" applyAlignment="1" applyProtection="1" quotePrefix="1">
      <alignment horizontal="center"/>
      <protection/>
    </xf>
    <xf numFmtId="0" fontId="0" fillId="0" borderId="29" xfId="0" applyFont="1" applyBorder="1" applyAlignment="1">
      <alignment horizontal="center"/>
    </xf>
    <xf numFmtId="0" fontId="0" fillId="0" borderId="29" xfId="0" applyFont="1" applyBorder="1" applyAlignment="1">
      <alignment horizontal="center"/>
    </xf>
    <xf numFmtId="3" fontId="4" fillId="0" borderId="83" xfId="0" applyNumberFormat="1" applyFont="1" applyBorder="1" applyAlignment="1">
      <alignment horizontal="center"/>
    </xf>
    <xf numFmtId="1" fontId="4" fillId="0" borderId="83" xfId="0" applyNumberFormat="1" applyFont="1" applyFill="1" applyBorder="1" applyAlignment="1" applyProtection="1">
      <alignment horizontal="center"/>
      <protection/>
    </xf>
    <xf numFmtId="3" fontId="4" fillId="0" borderId="33" xfId="0" applyNumberFormat="1" applyFont="1" applyBorder="1" applyAlignment="1">
      <alignment horizontal="center" wrapText="1"/>
    </xf>
    <xf numFmtId="3" fontId="4" fillId="0" borderId="10" xfId="0" applyNumberFormat="1" applyFont="1" applyBorder="1" applyAlignment="1">
      <alignment horizontal="center" wrapText="1"/>
    </xf>
    <xf numFmtId="3" fontId="4" fillId="0" borderId="84" xfId="0" applyNumberFormat="1" applyFont="1" applyBorder="1" applyAlignment="1">
      <alignment horizontal="center" wrapText="1"/>
    </xf>
    <xf numFmtId="0" fontId="17" fillId="0" borderId="15" xfId="0" applyFont="1" applyBorder="1" applyAlignment="1">
      <alignment wrapText="1"/>
    </xf>
    <xf numFmtId="0" fontId="17" fillId="0" borderId="84" xfId="0" applyFont="1" applyBorder="1" applyAlignment="1">
      <alignment wrapText="1"/>
    </xf>
    <xf numFmtId="0" fontId="4" fillId="0" borderId="84" xfId="0" applyFont="1" applyBorder="1" applyAlignment="1">
      <alignment horizontal="center" wrapText="1"/>
    </xf>
    <xf numFmtId="0" fontId="4" fillId="0" borderId="33" xfId="0" applyFont="1" applyBorder="1" applyAlignment="1">
      <alignment horizontal="center" wrapText="1"/>
    </xf>
    <xf numFmtId="0" fontId="4" fillId="0" borderId="18" xfId="0" applyFont="1" applyBorder="1" applyAlignment="1">
      <alignment horizontal="center" wrapText="1"/>
    </xf>
    <xf numFmtId="0" fontId="4" fillId="0" borderId="85" xfId="0" applyFont="1" applyBorder="1" applyAlignment="1">
      <alignment horizontal="center" wrapText="1"/>
    </xf>
    <xf numFmtId="0" fontId="4" fillId="0" borderId="22" xfId="0" applyFont="1" applyBorder="1" applyAlignment="1">
      <alignment horizontal="center" wrapText="1"/>
    </xf>
    <xf numFmtId="0" fontId="4" fillId="0" borderId="30" xfId="0" applyFont="1" applyBorder="1" applyAlignment="1">
      <alignment horizontal="center" wrapText="1"/>
    </xf>
    <xf numFmtId="0" fontId="4" fillId="0" borderId="86" xfId="0" applyFont="1" applyBorder="1" applyAlignment="1">
      <alignment horizontal="center" wrapText="1"/>
    </xf>
    <xf numFmtId="0" fontId="4" fillId="0" borderId="87" xfId="0" applyFont="1" applyBorder="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V43"/>
  <sheetViews>
    <sheetView zoomScalePageLayoutView="0" workbookViewId="0" topLeftCell="A1">
      <selection activeCell="I11" sqref="I11"/>
    </sheetView>
  </sheetViews>
  <sheetFormatPr defaultColWidth="9.140625" defaultRowHeight="12.75"/>
  <cols>
    <col min="1" max="1" width="4.7109375" style="0" customWidth="1"/>
  </cols>
  <sheetData>
    <row r="1" spans="2:16" ht="18">
      <c r="B1" s="20" t="s">
        <v>85</v>
      </c>
      <c r="E1" s="1"/>
      <c r="M1" s="20" t="s">
        <v>158</v>
      </c>
      <c r="P1" s="1"/>
    </row>
    <row r="2" spans="2:13" ht="18">
      <c r="B2" s="41" t="s">
        <v>83</v>
      </c>
      <c r="E2" s="1"/>
      <c r="M2" s="41" t="s">
        <v>159</v>
      </c>
    </row>
    <row r="3" spans="2:22" ht="18">
      <c r="B3" s="11" t="s">
        <v>82</v>
      </c>
      <c r="E3" s="1"/>
      <c r="M3" s="133">
        <v>1</v>
      </c>
      <c r="N3" s="108" t="s">
        <v>160</v>
      </c>
      <c r="O3" s="108"/>
      <c r="P3" s="108"/>
      <c r="Q3" s="108"/>
      <c r="R3" s="108"/>
      <c r="S3" s="108"/>
      <c r="T3" s="108"/>
      <c r="U3" s="108"/>
      <c r="V3" s="108"/>
    </row>
    <row r="4" spans="2:22" ht="12.75">
      <c r="B4" s="2" t="s">
        <v>63</v>
      </c>
      <c r="C4" s="12"/>
      <c r="D4" s="12"/>
      <c r="E4" s="13"/>
      <c r="M4" s="2"/>
      <c r="N4" s="108"/>
      <c r="O4" s="108"/>
      <c r="P4" s="108"/>
      <c r="Q4" s="108"/>
      <c r="R4" s="108"/>
      <c r="S4" s="108"/>
      <c r="T4" s="108"/>
      <c r="U4" s="108"/>
      <c r="V4" s="108"/>
    </row>
    <row r="5" spans="2:22" ht="12.75">
      <c r="B5" s="2" t="s">
        <v>64</v>
      </c>
      <c r="C5" s="12"/>
      <c r="D5" s="12"/>
      <c r="E5" s="13"/>
      <c r="M5" s="133">
        <v>2</v>
      </c>
      <c r="N5" s="108" t="s">
        <v>161</v>
      </c>
      <c r="O5" s="108"/>
      <c r="P5" s="108"/>
      <c r="Q5" s="108"/>
      <c r="R5" s="108"/>
      <c r="S5" s="108"/>
      <c r="T5" s="108"/>
      <c r="U5" s="108"/>
      <c r="V5" s="108"/>
    </row>
    <row r="6" spans="2:22" ht="12.75">
      <c r="B6" s="2" t="s">
        <v>65</v>
      </c>
      <c r="C6" s="12"/>
      <c r="D6" s="12"/>
      <c r="E6" s="13"/>
      <c r="M6" s="2"/>
      <c r="N6" s="108"/>
      <c r="O6" s="108"/>
      <c r="P6" s="108"/>
      <c r="Q6" s="108"/>
      <c r="R6" s="108"/>
      <c r="S6" s="108"/>
      <c r="T6" s="108"/>
      <c r="U6" s="108"/>
      <c r="V6" s="108"/>
    </row>
    <row r="7" spans="2:22" ht="12.75">
      <c r="B7" s="2" t="s">
        <v>66</v>
      </c>
      <c r="C7" s="12"/>
      <c r="D7" s="12"/>
      <c r="E7" s="13"/>
      <c r="M7" s="133">
        <v>3</v>
      </c>
      <c r="N7" s="108" t="s">
        <v>162</v>
      </c>
      <c r="O7" s="108"/>
      <c r="P7" s="108"/>
      <c r="Q7" s="108"/>
      <c r="R7" s="108"/>
      <c r="S7" s="108"/>
      <c r="T7" s="108"/>
      <c r="U7" s="108"/>
      <c r="V7" s="108"/>
    </row>
    <row r="8" spans="2:22" ht="12.75">
      <c r="B8" s="2" t="s">
        <v>67</v>
      </c>
      <c r="C8" s="12"/>
      <c r="D8" s="12"/>
      <c r="E8" s="13"/>
      <c r="M8" s="2"/>
      <c r="N8" s="108"/>
      <c r="O8" s="108"/>
      <c r="P8" s="108"/>
      <c r="Q8" s="108"/>
      <c r="R8" s="108"/>
      <c r="S8" s="108"/>
      <c r="T8" s="108"/>
      <c r="U8" s="108"/>
      <c r="V8" s="108"/>
    </row>
    <row r="9" spans="2:22" ht="12.75">
      <c r="B9" s="2" t="s">
        <v>68</v>
      </c>
      <c r="C9" s="12"/>
      <c r="D9" s="12"/>
      <c r="E9" s="13"/>
      <c r="M9" s="133">
        <v>4</v>
      </c>
      <c r="N9" s="108" t="s">
        <v>163</v>
      </c>
      <c r="O9" s="108"/>
      <c r="P9" s="108"/>
      <c r="Q9" s="108"/>
      <c r="R9" s="108"/>
      <c r="S9" s="108"/>
      <c r="T9" s="108"/>
      <c r="U9" s="108"/>
      <c r="V9" s="108"/>
    </row>
    <row r="10" spans="2:22" ht="12.75">
      <c r="B10" s="2" t="s">
        <v>173</v>
      </c>
      <c r="C10" s="12"/>
      <c r="D10" s="12"/>
      <c r="E10" s="13"/>
      <c r="M10" s="2"/>
      <c r="N10" s="108" t="s">
        <v>164</v>
      </c>
      <c r="O10" s="108"/>
      <c r="P10" s="108"/>
      <c r="Q10" s="108"/>
      <c r="R10" s="108"/>
      <c r="S10" s="108"/>
      <c r="T10" s="108"/>
      <c r="U10" s="108"/>
      <c r="V10" s="108"/>
    </row>
    <row r="11" spans="2:13" ht="12.75">
      <c r="B11" s="2" t="s">
        <v>69</v>
      </c>
      <c r="C11" s="14"/>
      <c r="D11" s="14"/>
      <c r="E11" s="14"/>
      <c r="M11" s="134"/>
    </row>
    <row r="12" spans="13:14" ht="12.75">
      <c r="M12" s="133">
        <v>5</v>
      </c>
      <c r="N12" s="108" t="s">
        <v>165</v>
      </c>
    </row>
    <row r="13" spans="2:14" ht="15.75">
      <c r="B13" s="41" t="s">
        <v>84</v>
      </c>
      <c r="M13" s="135"/>
      <c r="N13" s="108"/>
    </row>
    <row r="14" spans="2:14" ht="12.75">
      <c r="B14" s="11" t="s">
        <v>82</v>
      </c>
      <c r="M14" s="133">
        <v>6</v>
      </c>
      <c r="N14" s="108" t="s">
        <v>166</v>
      </c>
    </row>
    <row r="15" spans="2:14" ht="12.75">
      <c r="B15" s="2" t="s">
        <v>70</v>
      </c>
      <c r="M15" s="135"/>
      <c r="N15" s="108"/>
    </row>
    <row r="16" spans="2:14" ht="12.75">
      <c r="B16" s="2" t="s">
        <v>20</v>
      </c>
      <c r="M16" s="133">
        <v>7</v>
      </c>
      <c r="N16" s="108" t="s">
        <v>167</v>
      </c>
    </row>
    <row r="17" spans="2:14" ht="12.75">
      <c r="B17" s="2" t="s">
        <v>21</v>
      </c>
      <c r="M17" s="135"/>
      <c r="N17" s="108"/>
    </row>
    <row r="18" spans="2:14" ht="12.75">
      <c r="B18" s="2" t="s">
        <v>22</v>
      </c>
      <c r="M18" s="133">
        <v>8</v>
      </c>
      <c r="N18" s="108" t="s">
        <v>168</v>
      </c>
    </row>
    <row r="19" spans="13:14" ht="12.75">
      <c r="M19" s="135"/>
      <c r="N19" s="108"/>
    </row>
    <row r="20" spans="2:14" ht="15.75">
      <c r="B20" s="41" t="s">
        <v>44</v>
      </c>
      <c r="M20" s="133">
        <v>9</v>
      </c>
      <c r="N20" s="108" t="s">
        <v>169</v>
      </c>
    </row>
    <row r="21" spans="2:14" ht="12.75">
      <c r="B21" s="11" t="s">
        <v>82</v>
      </c>
      <c r="M21" s="135"/>
      <c r="N21" s="108" t="s">
        <v>170</v>
      </c>
    </row>
    <row r="22" spans="2:14" ht="12.75">
      <c r="B22" s="2" t="s">
        <v>23</v>
      </c>
      <c r="M22" s="135"/>
      <c r="N22" s="108"/>
    </row>
    <row r="23" spans="2:14" ht="12.75">
      <c r="B23" s="2" t="s">
        <v>24</v>
      </c>
      <c r="M23" s="133">
        <v>10</v>
      </c>
      <c r="N23" s="108" t="s">
        <v>171</v>
      </c>
    </row>
    <row r="24" spans="2:14" ht="12.75">
      <c r="B24" s="2" t="s">
        <v>25</v>
      </c>
      <c r="M24" s="135"/>
      <c r="N24" s="108"/>
    </row>
    <row r="25" spans="2:14" ht="12.75">
      <c r="B25" s="2" t="s">
        <v>26</v>
      </c>
      <c r="M25" s="133">
        <v>11</v>
      </c>
      <c r="N25" s="108" t="s">
        <v>172</v>
      </c>
    </row>
    <row r="26" spans="2:14" ht="12.75">
      <c r="B26" s="2" t="s">
        <v>27</v>
      </c>
      <c r="M26" s="135"/>
      <c r="N26" s="108"/>
    </row>
    <row r="27" ht="12.75">
      <c r="B27" s="2" t="s">
        <v>28</v>
      </c>
    </row>
    <row r="28" ht="12.75">
      <c r="B28" s="2" t="s">
        <v>29</v>
      </c>
    </row>
    <row r="30" ht="15.75">
      <c r="B30" s="41" t="s">
        <v>45</v>
      </c>
    </row>
    <row r="31" ht="12.75">
      <c r="B31" s="11" t="s">
        <v>82</v>
      </c>
    </row>
    <row r="32" ht="12.75">
      <c r="B32" s="2" t="s">
        <v>30</v>
      </c>
    </row>
    <row r="33" ht="12.75">
      <c r="B33" s="2" t="s">
        <v>31</v>
      </c>
    </row>
    <row r="34" ht="12.75">
      <c r="B34" s="2" t="s">
        <v>32</v>
      </c>
    </row>
    <row r="35" ht="12.75">
      <c r="B35" s="2" t="s">
        <v>33</v>
      </c>
    </row>
    <row r="36" ht="12.75">
      <c r="B36" s="2" t="s">
        <v>34</v>
      </c>
    </row>
    <row r="37" ht="12.75">
      <c r="B37" s="2" t="s">
        <v>35</v>
      </c>
    </row>
    <row r="38" ht="12.75">
      <c r="B38" s="2" t="s">
        <v>36</v>
      </c>
    </row>
    <row r="40" ht="15.75">
      <c r="B40" s="41" t="s">
        <v>46</v>
      </c>
    </row>
    <row r="41" ht="12.75">
      <c r="B41" s="11" t="s">
        <v>82</v>
      </c>
    </row>
    <row r="42" ht="12.75">
      <c r="B42" s="2" t="s">
        <v>37</v>
      </c>
    </row>
    <row r="43" ht="12.75">
      <c r="B43" s="2" t="s">
        <v>38</v>
      </c>
    </row>
  </sheetData>
  <sheetProtection/>
  <printOptions/>
  <pageMargins left="0.75" right="0.75" top="1" bottom="1" header="0.5" footer="0.5"/>
  <pageSetup fitToHeight="1" fitToWidth="1" horizontalDpi="600" verticalDpi="600" orientation="landscape" scale="62"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AN87"/>
  <sheetViews>
    <sheetView tabSelected="1" defaultGridColor="0" zoomScale="95" zoomScaleNormal="95" zoomScalePageLayoutView="0" colorId="22" workbookViewId="0" topLeftCell="A1">
      <pane xSplit="5" ySplit="3" topLeftCell="F4" activePane="bottomRight" state="frozen"/>
      <selection pane="topLeft" activeCell="A1" sqref="A1"/>
      <selection pane="topRight" activeCell="I1" sqref="I1"/>
      <selection pane="bottomLeft" activeCell="A5" sqref="A5"/>
      <selection pane="bottomRight" activeCell="F13" sqref="F13"/>
    </sheetView>
  </sheetViews>
  <sheetFormatPr defaultColWidth="9.7109375" defaultRowHeight="12.75"/>
  <cols>
    <col min="1" max="1" width="4.7109375" style="0" customWidth="1"/>
    <col min="2" max="2" width="6.7109375" style="0" customWidth="1"/>
    <col min="3" max="3" width="8.7109375" style="32" customWidth="1"/>
    <col min="4" max="4" width="8.00390625" style="0" customWidth="1"/>
    <col min="5" max="5" width="46.7109375" style="0" customWidth="1"/>
    <col min="6" max="6" width="9.7109375" style="0" customWidth="1"/>
    <col min="7" max="7" width="5.7109375" style="0" customWidth="1"/>
    <col min="8" max="8" width="8.7109375" style="0" customWidth="1"/>
    <col min="9" max="9" width="7.28125" style="0" customWidth="1"/>
    <col min="10" max="11" width="12.7109375" style="0" customWidth="1"/>
    <col min="12" max="12" width="7.00390625" style="0" hidden="1" customWidth="1"/>
    <col min="13" max="13" width="60.7109375" style="0" hidden="1" customWidth="1"/>
    <col min="14" max="14" width="15.7109375" style="0" hidden="1" customWidth="1"/>
    <col min="15" max="15" width="10.7109375" style="0" hidden="1" customWidth="1"/>
    <col min="16" max="16" width="15.7109375" style="0" hidden="1" customWidth="1"/>
    <col min="17" max="17" width="10.7109375" style="0" hidden="1" customWidth="1"/>
    <col min="18" max="18" width="25.7109375" style="0" hidden="1" customWidth="1"/>
    <col min="19" max="23" width="10.7109375" style="0" hidden="1" customWidth="1"/>
    <col min="24" max="24" width="15.7109375" style="0" hidden="1" customWidth="1"/>
    <col min="25" max="25" width="10.7109375" style="0" hidden="1" customWidth="1"/>
    <col min="26" max="26" width="0" style="0" hidden="1" customWidth="1"/>
    <col min="27" max="30" width="12.7109375" style="0" hidden="1" customWidth="1"/>
    <col min="31" max="31" width="11.7109375" style="0" hidden="1" customWidth="1"/>
  </cols>
  <sheetData>
    <row r="1" spans="2:33" ht="18" customHeight="1">
      <c r="B1" s="20" t="s">
        <v>89</v>
      </c>
      <c r="E1" s="1"/>
      <c r="G1" s="82" t="s">
        <v>323</v>
      </c>
      <c r="AA1" s="18"/>
      <c r="AB1" s="18"/>
      <c r="AC1" s="18"/>
      <c r="AD1" s="18"/>
      <c r="AE1" s="18"/>
      <c r="AF1" s="18"/>
      <c r="AG1" s="18"/>
    </row>
    <row r="2" spans="1:40" ht="57.75" customHeight="1">
      <c r="A2" s="24" t="s">
        <v>40</v>
      </c>
      <c r="B2" s="7" t="s">
        <v>15</v>
      </c>
      <c r="C2" s="7" t="s">
        <v>14</v>
      </c>
      <c r="D2" s="8" t="s">
        <v>13</v>
      </c>
      <c r="E2" s="9" t="s">
        <v>53</v>
      </c>
      <c r="F2" s="188" t="s">
        <v>12</v>
      </c>
      <c r="G2" s="8" t="s">
        <v>86</v>
      </c>
      <c r="H2" s="8" t="s">
        <v>81</v>
      </c>
      <c r="I2" s="8" t="s">
        <v>16</v>
      </c>
      <c r="J2" s="8" t="s">
        <v>17</v>
      </c>
      <c r="K2" s="8" t="s">
        <v>50</v>
      </c>
      <c r="L2" s="8" t="s">
        <v>112</v>
      </c>
      <c r="M2" s="21" t="s">
        <v>18</v>
      </c>
      <c r="N2" s="4" t="s">
        <v>47</v>
      </c>
      <c r="O2" s="5" t="s">
        <v>48</v>
      </c>
      <c r="P2" s="4" t="s">
        <v>71</v>
      </c>
      <c r="Q2" s="5" t="s">
        <v>58</v>
      </c>
      <c r="R2" s="4" t="s">
        <v>73</v>
      </c>
      <c r="S2" s="5" t="s">
        <v>87</v>
      </c>
      <c r="T2" s="4" t="s">
        <v>74</v>
      </c>
      <c r="U2" s="5" t="s">
        <v>59</v>
      </c>
      <c r="V2" s="4" t="s">
        <v>75</v>
      </c>
      <c r="W2" s="5" t="s">
        <v>88</v>
      </c>
      <c r="X2" s="4" t="s">
        <v>76</v>
      </c>
      <c r="Y2" s="5" t="s">
        <v>60</v>
      </c>
      <c r="Z2" s="10" t="s">
        <v>56</v>
      </c>
      <c r="AA2" s="10" t="s">
        <v>129</v>
      </c>
      <c r="AB2" s="10" t="s">
        <v>127</v>
      </c>
      <c r="AC2" s="10" t="s">
        <v>126</v>
      </c>
      <c r="AD2" s="10" t="s">
        <v>131</v>
      </c>
      <c r="AE2" s="84" t="s">
        <v>128</v>
      </c>
      <c r="AM2" s="19"/>
      <c r="AN2" s="19"/>
    </row>
    <row r="3" spans="1:40" ht="10.5" customHeight="1" thickBot="1">
      <c r="A3" s="38" t="s">
        <v>55</v>
      </c>
      <c r="B3" s="38" t="s">
        <v>55</v>
      </c>
      <c r="C3" s="38" t="s">
        <v>55</v>
      </c>
      <c r="D3" s="38" t="s">
        <v>55</v>
      </c>
      <c r="E3" s="38" t="s">
        <v>55</v>
      </c>
      <c r="F3" s="38" t="s">
        <v>55</v>
      </c>
      <c r="G3" s="38" t="s">
        <v>55</v>
      </c>
      <c r="H3" s="38" t="s">
        <v>55</v>
      </c>
      <c r="I3" s="38" t="s">
        <v>55</v>
      </c>
      <c r="J3" s="38" t="s">
        <v>55</v>
      </c>
      <c r="K3" s="38" t="s">
        <v>55</v>
      </c>
      <c r="L3" s="39" t="s">
        <v>55</v>
      </c>
      <c r="M3" s="40"/>
      <c r="N3" s="39" t="s">
        <v>55</v>
      </c>
      <c r="O3" s="39" t="s">
        <v>55</v>
      </c>
      <c r="P3" s="38" t="s">
        <v>55</v>
      </c>
      <c r="Q3" s="38" t="s">
        <v>55</v>
      </c>
      <c r="R3" s="38" t="s">
        <v>55</v>
      </c>
      <c r="S3" s="38" t="s">
        <v>55</v>
      </c>
      <c r="T3" s="38" t="s">
        <v>55</v>
      </c>
      <c r="U3" s="38" t="s">
        <v>55</v>
      </c>
      <c r="V3" s="38" t="s">
        <v>55</v>
      </c>
      <c r="W3" s="38" t="s">
        <v>55</v>
      </c>
      <c r="X3" s="38" t="s">
        <v>55</v>
      </c>
      <c r="Y3" s="38" t="s">
        <v>55</v>
      </c>
      <c r="Z3" s="38" t="s">
        <v>55</v>
      </c>
      <c r="AA3" s="38" t="s">
        <v>55</v>
      </c>
      <c r="AB3" s="38"/>
      <c r="AC3" s="38" t="s">
        <v>55</v>
      </c>
      <c r="AD3" s="38"/>
      <c r="AE3" s="85" t="s">
        <v>55</v>
      </c>
      <c r="AM3" s="19"/>
      <c r="AN3" s="19"/>
    </row>
    <row r="4" spans="1:40" ht="12.75" customHeight="1" hidden="1" thickBot="1">
      <c r="A4" s="89" t="s">
        <v>133</v>
      </c>
      <c r="B4" s="90"/>
      <c r="C4" s="174"/>
      <c r="D4" s="90"/>
      <c r="E4" s="90"/>
      <c r="F4" s="90"/>
      <c r="G4" s="90"/>
      <c r="H4" s="90"/>
      <c r="I4" s="90"/>
      <c r="J4" s="90"/>
      <c r="K4" s="90"/>
      <c r="L4" s="90"/>
      <c r="M4" s="90"/>
      <c r="N4" s="90"/>
      <c r="O4" s="90"/>
      <c r="P4" s="90"/>
      <c r="Q4" s="90"/>
      <c r="R4" s="90"/>
      <c r="S4" s="90"/>
      <c r="T4" s="90"/>
      <c r="U4" s="90"/>
      <c r="V4" s="90"/>
      <c r="W4" s="90"/>
      <c r="X4" s="90"/>
      <c r="Y4" s="90"/>
      <c r="Z4" s="91"/>
      <c r="AA4" s="23">
        <v>1689117</v>
      </c>
      <c r="AB4" s="23">
        <v>916712</v>
      </c>
      <c r="AC4" s="23">
        <v>216250</v>
      </c>
      <c r="AD4" s="23">
        <v>0</v>
      </c>
      <c r="AE4" s="86">
        <v>2504352</v>
      </c>
      <c r="AM4" s="19"/>
      <c r="AN4" s="19"/>
    </row>
    <row r="5" spans="1:36" s="35" customFormat="1" ht="12" customHeight="1" hidden="1" thickBot="1">
      <c r="A5" s="92" t="s">
        <v>132</v>
      </c>
      <c r="B5" s="93"/>
      <c r="C5" s="96"/>
      <c r="D5" s="93"/>
      <c r="E5" s="93"/>
      <c r="F5" s="93"/>
      <c r="G5" s="93"/>
      <c r="H5" s="93"/>
      <c r="I5" s="93"/>
      <c r="J5" s="93"/>
      <c r="K5" s="93"/>
      <c r="L5" s="93"/>
      <c r="M5" s="93"/>
      <c r="N5" s="93"/>
      <c r="O5" s="93"/>
      <c r="P5" s="93"/>
      <c r="Q5" s="93"/>
      <c r="R5" s="93"/>
      <c r="S5" s="93"/>
      <c r="T5" s="93"/>
      <c r="U5" s="93"/>
      <c r="V5" s="93"/>
      <c r="W5" s="93"/>
      <c r="X5" s="93"/>
      <c r="Y5" s="93"/>
      <c r="Z5" s="94"/>
      <c r="AA5" s="23" t="e">
        <f>SUM(#REF!)+AA4</f>
        <v>#REF!</v>
      </c>
      <c r="AB5" s="23" t="e">
        <f>SUM(#REF!)+AB4</f>
        <v>#REF!</v>
      </c>
      <c r="AC5" s="23" t="e">
        <f>SUM(#REF!)+AC4</f>
        <v>#REF!</v>
      </c>
      <c r="AD5" s="23" t="e">
        <f>SUM(#REF!)+AD4</f>
        <v>#REF!</v>
      </c>
      <c r="AE5" s="33"/>
      <c r="AF5" s="17"/>
      <c r="AG5" s="34"/>
      <c r="AH5" s="17"/>
      <c r="AI5" s="17"/>
      <c r="AJ5" s="17"/>
    </row>
    <row r="6" spans="1:36" s="35" customFormat="1" ht="12" customHeight="1" thickBot="1">
      <c r="A6" s="271" t="s">
        <v>324</v>
      </c>
      <c r="B6" s="87"/>
      <c r="C6" s="272"/>
      <c r="D6" s="87"/>
      <c r="E6" s="87"/>
      <c r="F6" s="87"/>
      <c r="G6" s="87"/>
      <c r="H6" s="87"/>
      <c r="I6" s="87"/>
      <c r="J6" s="87"/>
      <c r="K6" s="88"/>
      <c r="L6" s="93"/>
      <c r="M6" s="93"/>
      <c r="N6" s="93"/>
      <c r="O6" s="93"/>
      <c r="P6" s="93"/>
      <c r="Q6" s="93"/>
      <c r="R6" s="93"/>
      <c r="S6" s="93"/>
      <c r="T6" s="93"/>
      <c r="U6" s="93"/>
      <c r="V6" s="93"/>
      <c r="W6" s="93"/>
      <c r="X6" s="93"/>
      <c r="Y6" s="93"/>
      <c r="Z6" s="93"/>
      <c r="AA6" s="145"/>
      <c r="AB6" s="145"/>
      <c r="AC6" s="146"/>
      <c r="AD6" s="146"/>
      <c r="AE6" s="33"/>
      <c r="AF6" s="17"/>
      <c r="AG6" s="34"/>
      <c r="AH6" s="17"/>
      <c r="AI6" s="17"/>
      <c r="AJ6" s="17"/>
    </row>
    <row r="7" spans="1:36" s="35" customFormat="1" ht="35.25" customHeight="1">
      <c r="A7" s="273"/>
      <c r="B7" s="397">
        <v>1799</v>
      </c>
      <c r="C7" s="32" t="s">
        <v>49</v>
      </c>
      <c r="D7" s="289">
        <v>5.5</v>
      </c>
      <c r="E7" s="274" t="s">
        <v>353</v>
      </c>
      <c r="F7" s="257">
        <v>190499</v>
      </c>
      <c r="G7" s="218">
        <v>22</v>
      </c>
      <c r="H7" s="338" t="s">
        <v>269</v>
      </c>
      <c r="I7" s="100" t="s">
        <v>57</v>
      </c>
      <c r="J7" s="246" t="s">
        <v>39</v>
      </c>
      <c r="K7" s="246" t="s">
        <v>39</v>
      </c>
      <c r="L7" s="331"/>
      <c r="M7" s="331"/>
      <c r="N7" s="331"/>
      <c r="O7" s="331"/>
      <c r="P7" s="331"/>
      <c r="Q7" s="331"/>
      <c r="R7" s="331"/>
      <c r="S7" s="331"/>
      <c r="T7" s="331"/>
      <c r="U7" s="331"/>
      <c r="V7" s="331"/>
      <c r="W7" s="331"/>
      <c r="X7" s="331"/>
      <c r="Y7" s="331"/>
      <c r="Z7" s="331"/>
      <c r="AA7" s="31"/>
      <c r="AB7" s="31"/>
      <c r="AC7" s="332"/>
      <c r="AD7" s="332"/>
      <c r="AE7" s="33"/>
      <c r="AF7" s="17"/>
      <c r="AG7" s="34"/>
      <c r="AH7" s="17"/>
      <c r="AI7" s="17"/>
      <c r="AJ7" s="17"/>
    </row>
    <row r="8" spans="1:36" s="35" customFormat="1" ht="25.5" customHeight="1">
      <c r="A8" s="182"/>
      <c r="B8" s="398">
        <v>1817</v>
      </c>
      <c r="C8" s="336" t="s">
        <v>49</v>
      </c>
      <c r="D8" s="337">
        <v>6.8</v>
      </c>
      <c r="E8" s="274" t="s">
        <v>352</v>
      </c>
      <c r="F8" s="257">
        <v>160000</v>
      </c>
      <c r="G8" s="218">
        <v>20</v>
      </c>
      <c r="H8" s="378" t="s">
        <v>325</v>
      </c>
      <c r="I8" s="100" t="s">
        <v>57</v>
      </c>
      <c r="J8" s="52" t="s">
        <v>39</v>
      </c>
      <c r="K8" s="52" t="s">
        <v>39</v>
      </c>
      <c r="L8" s="331"/>
      <c r="M8" s="331"/>
      <c r="N8" s="331"/>
      <c r="O8" s="331"/>
      <c r="P8" s="331"/>
      <c r="Q8" s="331"/>
      <c r="R8" s="331"/>
      <c r="S8" s="331"/>
      <c r="T8" s="331"/>
      <c r="U8" s="331"/>
      <c r="V8" s="331"/>
      <c r="W8" s="331"/>
      <c r="X8" s="331"/>
      <c r="Y8" s="331"/>
      <c r="Z8" s="331"/>
      <c r="AA8" s="31"/>
      <c r="AB8" s="31"/>
      <c r="AC8" s="332"/>
      <c r="AD8" s="332"/>
      <c r="AE8" s="33"/>
      <c r="AF8" s="17"/>
      <c r="AG8" s="34"/>
      <c r="AH8" s="17"/>
      <c r="AI8" s="17"/>
      <c r="AJ8" s="17"/>
    </row>
    <row r="9" spans="1:36" s="35" customFormat="1" ht="33" customHeight="1">
      <c r="A9" s="182"/>
      <c r="B9" s="398">
        <v>1830</v>
      </c>
      <c r="C9" s="336" t="s">
        <v>49</v>
      </c>
      <c r="D9" s="337">
        <v>9.3</v>
      </c>
      <c r="E9" s="274" t="s">
        <v>355</v>
      </c>
      <c r="F9" s="257">
        <v>150000</v>
      </c>
      <c r="G9" s="218">
        <v>18</v>
      </c>
      <c r="H9" s="377" t="s">
        <v>198</v>
      </c>
      <c r="I9" s="100" t="s">
        <v>57</v>
      </c>
      <c r="J9" s="52" t="s">
        <v>39</v>
      </c>
      <c r="K9" s="52" t="s">
        <v>39</v>
      </c>
      <c r="L9" s="331"/>
      <c r="M9" s="331"/>
      <c r="N9" s="331"/>
      <c r="O9" s="331"/>
      <c r="P9" s="331"/>
      <c r="Q9" s="331"/>
      <c r="R9" s="331"/>
      <c r="S9" s="331"/>
      <c r="T9" s="331"/>
      <c r="U9" s="331"/>
      <c r="V9" s="331"/>
      <c r="W9" s="331"/>
      <c r="X9" s="331"/>
      <c r="Y9" s="331"/>
      <c r="Z9" s="331"/>
      <c r="AA9" s="31"/>
      <c r="AB9" s="31"/>
      <c r="AC9" s="332"/>
      <c r="AD9" s="332"/>
      <c r="AE9" s="33"/>
      <c r="AF9" s="17"/>
      <c r="AG9" s="34"/>
      <c r="AH9" s="17"/>
      <c r="AI9" s="17"/>
      <c r="AJ9" s="17"/>
    </row>
    <row r="10" spans="1:36" s="35" customFormat="1" ht="39" customHeight="1" thickBot="1">
      <c r="A10" s="273"/>
      <c r="B10" s="397">
        <v>1865</v>
      </c>
      <c r="C10" s="32" t="s">
        <v>49</v>
      </c>
      <c r="D10" s="289" t="s">
        <v>357</v>
      </c>
      <c r="E10" s="274" t="s">
        <v>354</v>
      </c>
      <c r="F10" s="257">
        <v>180000</v>
      </c>
      <c r="G10" s="218">
        <v>24</v>
      </c>
      <c r="H10" s="379" t="s">
        <v>326</v>
      </c>
      <c r="I10" s="100" t="s">
        <v>57</v>
      </c>
      <c r="J10" s="335" t="s">
        <v>39</v>
      </c>
      <c r="K10" s="335" t="s">
        <v>39</v>
      </c>
      <c r="L10" s="331"/>
      <c r="M10" s="331"/>
      <c r="N10" s="331"/>
      <c r="O10" s="331"/>
      <c r="P10" s="331"/>
      <c r="Q10" s="331"/>
      <c r="R10" s="331"/>
      <c r="S10" s="331"/>
      <c r="T10" s="331"/>
      <c r="U10" s="331"/>
      <c r="V10" s="331"/>
      <c r="W10" s="331"/>
      <c r="X10" s="331"/>
      <c r="Y10" s="331"/>
      <c r="Z10" s="331"/>
      <c r="AA10" s="31"/>
      <c r="AB10" s="31"/>
      <c r="AC10" s="332"/>
      <c r="AD10" s="332"/>
      <c r="AE10" s="33"/>
      <c r="AF10" s="17"/>
      <c r="AG10" s="34"/>
      <c r="AH10" s="17"/>
      <c r="AI10" s="17"/>
      <c r="AJ10" s="17"/>
    </row>
    <row r="11" spans="1:34" s="35" customFormat="1" ht="12" customHeight="1" thickBot="1">
      <c r="A11" s="271" t="s">
        <v>327</v>
      </c>
      <c r="B11" s="87"/>
      <c r="C11" s="275"/>
      <c r="D11" s="87"/>
      <c r="E11" s="87"/>
      <c r="F11" s="87"/>
      <c r="G11" s="87"/>
      <c r="H11" s="87"/>
      <c r="I11" s="87"/>
      <c r="J11" s="333"/>
      <c r="K11" s="334"/>
      <c r="L11" s="127"/>
      <c r="M11" s="119"/>
      <c r="N11" s="128"/>
      <c r="O11" s="121"/>
      <c r="P11" s="122"/>
      <c r="Q11" s="121"/>
      <c r="R11" s="120"/>
      <c r="S11" s="121"/>
      <c r="T11" s="122"/>
      <c r="U11" s="123"/>
      <c r="V11" s="120"/>
      <c r="W11" s="123"/>
      <c r="X11" s="129"/>
      <c r="Y11" s="124"/>
      <c r="Z11" s="123"/>
      <c r="AA11" s="165"/>
      <c r="AB11" s="166"/>
      <c r="AC11" s="192"/>
      <c r="AD11" s="193"/>
      <c r="AH11" s="36"/>
    </row>
    <row r="12" spans="1:34" s="35" customFormat="1" ht="36.75" customHeight="1">
      <c r="A12" s="270"/>
      <c r="B12" s="399">
        <v>1566</v>
      </c>
      <c r="C12" s="339" t="s">
        <v>278</v>
      </c>
      <c r="D12" s="242" t="s">
        <v>331</v>
      </c>
      <c r="E12" s="256" t="s">
        <v>356</v>
      </c>
      <c r="F12" s="238">
        <v>150000</v>
      </c>
      <c r="G12" s="239">
        <v>24</v>
      </c>
      <c r="H12" s="240" t="s">
        <v>249</v>
      </c>
      <c r="I12" s="380">
        <v>9.8</v>
      </c>
      <c r="J12" s="246" t="s">
        <v>39</v>
      </c>
      <c r="K12" s="298" t="s">
        <v>39</v>
      </c>
      <c r="L12" s="127"/>
      <c r="M12" s="119"/>
      <c r="N12" s="128"/>
      <c r="O12" s="121"/>
      <c r="P12" s="122"/>
      <c r="Q12" s="121"/>
      <c r="R12" s="120"/>
      <c r="S12" s="121"/>
      <c r="T12" s="122"/>
      <c r="U12" s="123"/>
      <c r="V12" s="120"/>
      <c r="W12" s="123"/>
      <c r="X12" s="129"/>
      <c r="Y12" s="124"/>
      <c r="Z12" s="123"/>
      <c r="AA12" s="165"/>
      <c r="AB12" s="166"/>
      <c r="AC12" s="192"/>
      <c r="AD12" s="193"/>
      <c r="AH12" s="36"/>
    </row>
    <row r="13" spans="1:34" s="35" customFormat="1" ht="36.75" customHeight="1">
      <c r="A13" s="263"/>
      <c r="B13" s="400">
        <v>1703</v>
      </c>
      <c r="C13" s="279" t="s">
        <v>278</v>
      </c>
      <c r="D13" s="286" t="s">
        <v>329</v>
      </c>
      <c r="E13" s="264" t="s">
        <v>237</v>
      </c>
      <c r="F13" s="137">
        <v>70000</v>
      </c>
      <c r="G13" s="138">
        <v>12</v>
      </c>
      <c r="H13" s="265" t="s">
        <v>150</v>
      </c>
      <c r="I13" s="266">
        <v>2.1</v>
      </c>
      <c r="J13" s="112" t="s">
        <v>39</v>
      </c>
      <c r="K13" s="52" t="s">
        <v>39</v>
      </c>
      <c r="L13" s="127"/>
      <c r="M13" s="119"/>
      <c r="N13" s="128"/>
      <c r="O13" s="121"/>
      <c r="P13" s="122"/>
      <c r="Q13" s="121"/>
      <c r="R13" s="120"/>
      <c r="S13" s="121"/>
      <c r="T13" s="122"/>
      <c r="U13" s="123"/>
      <c r="V13" s="120"/>
      <c r="W13" s="123"/>
      <c r="X13" s="129"/>
      <c r="Y13" s="124"/>
      <c r="Z13" s="123"/>
      <c r="AA13" s="165"/>
      <c r="AB13" s="166"/>
      <c r="AC13" s="192"/>
      <c r="AD13" s="193"/>
      <c r="AH13" s="36"/>
    </row>
    <row r="14" spans="1:34" s="35" customFormat="1" ht="36.75" customHeight="1">
      <c r="A14" s="182"/>
      <c r="B14" s="401">
        <v>1716</v>
      </c>
      <c r="C14" s="279" t="s">
        <v>278</v>
      </c>
      <c r="D14" s="287">
        <v>8.2</v>
      </c>
      <c r="E14" s="183" t="s">
        <v>328</v>
      </c>
      <c r="F14" s="184">
        <v>135000</v>
      </c>
      <c r="G14" s="185">
        <v>24</v>
      </c>
      <c r="H14" s="267" t="s">
        <v>214</v>
      </c>
      <c r="I14" s="219" t="s">
        <v>358</v>
      </c>
      <c r="J14" s="112" t="s">
        <v>39</v>
      </c>
      <c r="K14" s="52" t="s">
        <v>39</v>
      </c>
      <c r="L14" s="127"/>
      <c r="M14" s="119"/>
      <c r="N14" s="128"/>
      <c r="O14" s="121"/>
      <c r="P14" s="122"/>
      <c r="Q14" s="121"/>
      <c r="R14" s="120"/>
      <c r="S14" s="121"/>
      <c r="T14" s="122"/>
      <c r="U14" s="123"/>
      <c r="V14" s="120"/>
      <c r="W14" s="123"/>
      <c r="X14" s="129"/>
      <c r="Y14" s="124"/>
      <c r="Z14" s="123"/>
      <c r="AA14" s="165"/>
      <c r="AB14" s="166"/>
      <c r="AC14" s="192"/>
      <c r="AD14" s="193"/>
      <c r="AH14" s="36"/>
    </row>
    <row r="15" spans="1:34" s="35" customFormat="1" ht="36.75" customHeight="1">
      <c r="A15" s="182"/>
      <c r="B15" s="401">
        <v>1718</v>
      </c>
      <c r="C15" s="340" t="s">
        <v>278</v>
      </c>
      <c r="D15" s="287" t="s">
        <v>332</v>
      </c>
      <c r="E15" s="341" t="s">
        <v>330</v>
      </c>
      <c r="F15" s="258">
        <v>160000</v>
      </c>
      <c r="G15" s="185">
        <v>24</v>
      </c>
      <c r="H15" s="217" t="s">
        <v>359</v>
      </c>
      <c r="I15" s="381">
        <v>1.12</v>
      </c>
      <c r="J15" s="112" t="s">
        <v>39</v>
      </c>
      <c r="K15" s="52" t="s">
        <v>39</v>
      </c>
      <c r="L15" s="127"/>
      <c r="M15" s="119"/>
      <c r="N15" s="128"/>
      <c r="O15" s="121"/>
      <c r="P15" s="122"/>
      <c r="Q15" s="121"/>
      <c r="R15" s="120"/>
      <c r="S15" s="121"/>
      <c r="T15" s="122"/>
      <c r="U15" s="123"/>
      <c r="V15" s="120"/>
      <c r="W15" s="123"/>
      <c r="X15" s="129"/>
      <c r="Y15" s="124"/>
      <c r="Z15" s="123"/>
      <c r="AA15" s="165"/>
      <c r="AB15" s="166"/>
      <c r="AC15" s="192"/>
      <c r="AD15" s="193"/>
      <c r="AH15" s="36"/>
    </row>
    <row r="16" spans="1:34" s="35" customFormat="1" ht="36.75" customHeight="1">
      <c r="A16" s="182"/>
      <c r="B16" s="401">
        <v>1740</v>
      </c>
      <c r="C16" s="279" t="s">
        <v>41</v>
      </c>
      <c r="D16" s="287">
        <v>3.3</v>
      </c>
      <c r="E16" s="342" t="s">
        <v>273</v>
      </c>
      <c r="F16" s="102">
        <v>120000</v>
      </c>
      <c r="G16" s="111">
        <v>9</v>
      </c>
      <c r="H16" s="216" t="s">
        <v>274</v>
      </c>
      <c r="I16" s="100">
        <v>3.2</v>
      </c>
      <c r="J16" s="112" t="s">
        <v>39</v>
      </c>
      <c r="K16" s="52" t="s">
        <v>39</v>
      </c>
      <c r="L16" s="127"/>
      <c r="M16" s="119"/>
      <c r="N16" s="128"/>
      <c r="O16" s="121"/>
      <c r="P16" s="122"/>
      <c r="Q16" s="121"/>
      <c r="R16" s="120"/>
      <c r="S16" s="121"/>
      <c r="T16" s="122"/>
      <c r="U16" s="123"/>
      <c r="V16" s="120"/>
      <c r="W16" s="123"/>
      <c r="X16" s="129"/>
      <c r="Y16" s="124"/>
      <c r="Z16" s="123"/>
      <c r="AA16" s="165"/>
      <c r="AB16" s="166"/>
      <c r="AC16" s="192"/>
      <c r="AD16" s="193"/>
      <c r="AH16" s="36"/>
    </row>
    <row r="17" spans="1:34" s="35" customFormat="1" ht="36.75" customHeight="1">
      <c r="A17" s="182"/>
      <c r="B17" s="401">
        <v>1789</v>
      </c>
      <c r="C17" s="279" t="s">
        <v>41</v>
      </c>
      <c r="D17" s="287">
        <v>4.5</v>
      </c>
      <c r="E17" s="259" t="s">
        <v>260</v>
      </c>
      <c r="F17" s="184">
        <v>197000</v>
      </c>
      <c r="G17" s="185">
        <v>18</v>
      </c>
      <c r="H17" s="269" t="s">
        <v>194</v>
      </c>
      <c r="I17" s="186" t="s">
        <v>57</v>
      </c>
      <c r="J17" s="220" t="s">
        <v>39</v>
      </c>
      <c r="K17" s="52" t="s">
        <v>39</v>
      </c>
      <c r="L17" s="127"/>
      <c r="M17" s="119"/>
      <c r="N17" s="128"/>
      <c r="O17" s="121"/>
      <c r="P17" s="122"/>
      <c r="Q17" s="121"/>
      <c r="R17" s="120"/>
      <c r="S17" s="121"/>
      <c r="T17" s="122"/>
      <c r="U17" s="123"/>
      <c r="V17" s="120"/>
      <c r="W17" s="123"/>
      <c r="X17" s="129"/>
      <c r="Y17" s="124"/>
      <c r="Z17" s="123"/>
      <c r="AA17" s="165"/>
      <c r="AB17" s="166"/>
      <c r="AC17" s="192"/>
      <c r="AD17" s="193"/>
      <c r="AH17" s="36"/>
    </row>
    <row r="18" spans="1:34" s="35" customFormat="1" ht="36.75" customHeight="1">
      <c r="A18" s="182"/>
      <c r="B18" s="401">
        <v>1790</v>
      </c>
      <c r="C18" s="279" t="s">
        <v>41</v>
      </c>
      <c r="D18" s="287">
        <v>3.3</v>
      </c>
      <c r="E18" s="183" t="s">
        <v>275</v>
      </c>
      <c r="F18" s="184">
        <v>100000</v>
      </c>
      <c r="G18" s="185">
        <v>12</v>
      </c>
      <c r="H18" s="217" t="s">
        <v>276</v>
      </c>
      <c r="I18" s="186" t="s">
        <v>57</v>
      </c>
      <c r="J18" s="220" t="s">
        <v>39</v>
      </c>
      <c r="K18" s="52" t="s">
        <v>39</v>
      </c>
      <c r="L18" s="127"/>
      <c r="M18" s="119"/>
      <c r="N18" s="128"/>
      <c r="O18" s="121"/>
      <c r="P18" s="122"/>
      <c r="Q18" s="121"/>
      <c r="R18" s="120"/>
      <c r="S18" s="121"/>
      <c r="T18" s="122"/>
      <c r="U18" s="123"/>
      <c r="V18" s="120"/>
      <c r="W18" s="123"/>
      <c r="X18" s="129"/>
      <c r="Y18" s="124"/>
      <c r="Z18" s="123"/>
      <c r="AA18" s="165"/>
      <c r="AB18" s="166"/>
      <c r="AC18" s="192"/>
      <c r="AD18" s="193"/>
      <c r="AH18" s="36"/>
    </row>
    <row r="19" spans="1:34" s="35" customFormat="1" ht="36.75" customHeight="1">
      <c r="A19" s="182"/>
      <c r="B19" s="401">
        <v>1797</v>
      </c>
      <c r="C19" s="279" t="s">
        <v>278</v>
      </c>
      <c r="D19" s="287">
        <v>3.1</v>
      </c>
      <c r="E19" s="183" t="s">
        <v>286</v>
      </c>
      <c r="F19" s="184">
        <v>75000</v>
      </c>
      <c r="G19" s="185">
        <v>10</v>
      </c>
      <c r="H19" s="217" t="s">
        <v>226</v>
      </c>
      <c r="I19" s="186" t="s">
        <v>57</v>
      </c>
      <c r="J19" s="220" t="s">
        <v>39</v>
      </c>
      <c r="K19" s="52" t="s">
        <v>39</v>
      </c>
      <c r="L19" s="127"/>
      <c r="M19" s="119"/>
      <c r="N19" s="128"/>
      <c r="O19" s="121"/>
      <c r="P19" s="122"/>
      <c r="Q19" s="121"/>
      <c r="R19" s="120"/>
      <c r="S19" s="121"/>
      <c r="T19" s="122"/>
      <c r="U19" s="123"/>
      <c r="V19" s="120"/>
      <c r="W19" s="123"/>
      <c r="X19" s="129"/>
      <c r="Y19" s="124"/>
      <c r="Z19" s="123"/>
      <c r="AA19" s="165"/>
      <c r="AB19" s="166"/>
      <c r="AC19" s="192"/>
      <c r="AD19" s="193"/>
      <c r="AH19" s="36"/>
    </row>
    <row r="20" spans="1:34" s="35" customFormat="1" ht="48.75" customHeight="1">
      <c r="A20" s="263"/>
      <c r="B20" s="400">
        <v>1831</v>
      </c>
      <c r="C20" s="383" t="s">
        <v>278</v>
      </c>
      <c r="D20" s="384" t="s">
        <v>360</v>
      </c>
      <c r="E20" s="385" t="s">
        <v>361</v>
      </c>
      <c r="F20" s="386">
        <v>75000</v>
      </c>
      <c r="G20" s="387">
        <v>10</v>
      </c>
      <c r="H20" s="388" t="s">
        <v>226</v>
      </c>
      <c r="I20" s="389" t="s">
        <v>57</v>
      </c>
      <c r="J20" s="390" t="s">
        <v>39</v>
      </c>
      <c r="K20" s="112" t="s">
        <v>39</v>
      </c>
      <c r="L20" s="127"/>
      <c r="M20" s="119"/>
      <c r="N20" s="128"/>
      <c r="O20" s="121"/>
      <c r="P20" s="122"/>
      <c r="Q20" s="121"/>
      <c r="R20" s="120"/>
      <c r="S20" s="121"/>
      <c r="T20" s="122"/>
      <c r="U20" s="123"/>
      <c r="V20" s="120"/>
      <c r="W20" s="123"/>
      <c r="X20" s="129"/>
      <c r="Y20" s="124"/>
      <c r="Z20" s="123"/>
      <c r="AA20" s="165"/>
      <c r="AB20" s="166"/>
      <c r="AC20" s="192"/>
      <c r="AD20" s="193"/>
      <c r="AH20" s="36"/>
    </row>
    <row r="21" spans="1:34" s="35" customFormat="1" ht="48.75" customHeight="1">
      <c r="A21" s="47"/>
      <c r="B21" s="396">
        <v>1835</v>
      </c>
      <c r="C21" s="279" t="s">
        <v>49</v>
      </c>
      <c r="D21" s="113">
        <v>9.1</v>
      </c>
      <c r="E21" s="3" t="s">
        <v>292</v>
      </c>
      <c r="F21" s="102">
        <v>245000</v>
      </c>
      <c r="G21" s="111">
        <v>30</v>
      </c>
      <c r="H21" s="391" t="s">
        <v>362</v>
      </c>
      <c r="I21" s="54" t="s">
        <v>363</v>
      </c>
      <c r="J21" s="390" t="s">
        <v>39</v>
      </c>
      <c r="K21" s="112" t="s">
        <v>39</v>
      </c>
      <c r="L21" s="127"/>
      <c r="M21" s="119"/>
      <c r="N21" s="128"/>
      <c r="O21" s="121"/>
      <c r="P21" s="122"/>
      <c r="Q21" s="121"/>
      <c r="R21" s="120"/>
      <c r="S21" s="121"/>
      <c r="T21" s="122"/>
      <c r="U21" s="123"/>
      <c r="V21" s="120"/>
      <c r="W21" s="123"/>
      <c r="X21" s="129"/>
      <c r="Y21" s="124"/>
      <c r="Z21" s="123"/>
      <c r="AA21" s="165"/>
      <c r="AB21" s="166"/>
      <c r="AC21" s="192"/>
      <c r="AD21" s="193"/>
      <c r="AH21" s="36"/>
    </row>
    <row r="22" spans="1:34" s="35" customFormat="1" ht="48.75" customHeight="1">
      <c r="A22" s="47"/>
      <c r="B22" s="396">
        <v>1850</v>
      </c>
      <c r="C22" s="383" t="s">
        <v>278</v>
      </c>
      <c r="D22" s="241">
        <v>4.2</v>
      </c>
      <c r="E22" s="3" t="s">
        <v>364</v>
      </c>
      <c r="F22" s="102">
        <v>60000</v>
      </c>
      <c r="G22" s="111">
        <v>9</v>
      </c>
      <c r="H22" s="391" t="s">
        <v>199</v>
      </c>
      <c r="I22" s="54" t="s">
        <v>365</v>
      </c>
      <c r="J22" s="390" t="s">
        <v>39</v>
      </c>
      <c r="K22" s="112" t="s">
        <v>39</v>
      </c>
      <c r="L22" s="127"/>
      <c r="M22" s="119"/>
      <c r="N22" s="128"/>
      <c r="O22" s="121"/>
      <c r="P22" s="122"/>
      <c r="Q22" s="121"/>
      <c r="R22" s="120"/>
      <c r="S22" s="121"/>
      <c r="T22" s="122"/>
      <c r="U22" s="123"/>
      <c r="V22" s="120"/>
      <c r="W22" s="123"/>
      <c r="X22" s="129"/>
      <c r="Y22" s="124"/>
      <c r="Z22" s="123"/>
      <c r="AA22" s="165"/>
      <c r="AB22" s="166"/>
      <c r="AC22" s="192"/>
      <c r="AD22" s="193"/>
      <c r="AH22" s="36"/>
    </row>
    <row r="23" spans="1:34" s="35" customFormat="1" ht="48.75" customHeight="1" thickBot="1">
      <c r="A23" s="58"/>
      <c r="B23" s="402">
        <v>1879</v>
      </c>
      <c r="C23" s="383" t="s">
        <v>278</v>
      </c>
      <c r="D23" s="392">
        <v>3.4</v>
      </c>
      <c r="E23" s="136" t="s">
        <v>366</v>
      </c>
      <c r="F23" s="137">
        <v>100000</v>
      </c>
      <c r="G23" s="138">
        <v>12</v>
      </c>
      <c r="H23" s="393" t="s">
        <v>191</v>
      </c>
      <c r="I23" s="100">
        <v>8.1</v>
      </c>
      <c r="J23" s="390" t="s">
        <v>39</v>
      </c>
      <c r="K23" s="112" t="s">
        <v>39</v>
      </c>
      <c r="L23" s="127"/>
      <c r="M23" s="119"/>
      <c r="N23" s="128"/>
      <c r="O23" s="121"/>
      <c r="P23" s="122"/>
      <c r="Q23" s="121"/>
      <c r="R23" s="120"/>
      <c r="S23" s="121"/>
      <c r="T23" s="122"/>
      <c r="U23" s="123"/>
      <c r="V23" s="120"/>
      <c r="W23" s="123"/>
      <c r="X23" s="129"/>
      <c r="Y23" s="124"/>
      <c r="Z23" s="123"/>
      <c r="AA23" s="165"/>
      <c r="AB23" s="166"/>
      <c r="AC23" s="192"/>
      <c r="AD23" s="193"/>
      <c r="AH23" s="36"/>
    </row>
    <row r="24" spans="1:36" s="35" customFormat="1" ht="14.25" customHeight="1" thickBot="1">
      <c r="A24" s="271" t="s">
        <v>90</v>
      </c>
      <c r="B24" s="277"/>
      <c r="C24" s="278"/>
      <c r="D24" s="277"/>
      <c r="E24" s="87"/>
      <c r="F24" s="87"/>
      <c r="G24" s="87"/>
      <c r="H24" s="87"/>
      <c r="I24" s="87"/>
      <c r="J24" s="87"/>
      <c r="K24" s="88"/>
      <c r="L24" s="87"/>
      <c r="M24" s="87"/>
      <c r="N24" s="87"/>
      <c r="O24" s="87"/>
      <c r="P24" s="87"/>
      <c r="Q24" s="87"/>
      <c r="R24" s="87"/>
      <c r="S24" s="87"/>
      <c r="T24" s="87"/>
      <c r="U24" s="87"/>
      <c r="V24" s="87"/>
      <c r="W24" s="87"/>
      <c r="X24" s="87"/>
      <c r="Y24" s="87"/>
      <c r="Z24" s="87"/>
      <c r="AA24" s="87"/>
      <c r="AB24" s="87"/>
      <c r="AC24" s="88"/>
      <c r="AD24" s="88"/>
      <c r="AE24" s="33"/>
      <c r="AF24" s="17"/>
      <c r="AG24" s="34"/>
      <c r="AH24" s="17"/>
      <c r="AI24" s="17"/>
      <c r="AJ24" s="17"/>
    </row>
    <row r="25" spans="1:36" s="35" customFormat="1" ht="38.25" customHeight="1">
      <c r="A25" s="47"/>
      <c r="B25" s="396">
        <v>1822</v>
      </c>
      <c r="C25" s="279" t="s">
        <v>42</v>
      </c>
      <c r="D25" s="241">
        <v>7.6</v>
      </c>
      <c r="E25" s="346" t="s">
        <v>336</v>
      </c>
      <c r="F25" s="102">
        <v>150000</v>
      </c>
      <c r="G25" s="111">
        <v>24</v>
      </c>
      <c r="H25" s="216" t="s">
        <v>249</v>
      </c>
      <c r="I25" s="100" t="s">
        <v>57</v>
      </c>
      <c r="J25" s="394" t="s">
        <v>408</v>
      </c>
      <c r="K25" s="395" t="s">
        <v>367</v>
      </c>
      <c r="L25" s="330"/>
      <c r="M25" s="330"/>
      <c r="N25" s="330"/>
      <c r="O25" s="330"/>
      <c r="P25" s="330"/>
      <c r="Q25" s="330"/>
      <c r="R25" s="330"/>
      <c r="S25" s="330"/>
      <c r="T25" s="330"/>
      <c r="U25" s="330"/>
      <c r="V25" s="330"/>
      <c r="W25" s="330"/>
      <c r="X25" s="330"/>
      <c r="Y25" s="330"/>
      <c r="Z25" s="330"/>
      <c r="AA25" s="330"/>
      <c r="AB25" s="330"/>
      <c r="AC25" s="334"/>
      <c r="AD25" s="334"/>
      <c r="AE25" s="33"/>
      <c r="AF25" s="17"/>
      <c r="AG25" s="34"/>
      <c r="AH25" s="17"/>
      <c r="AI25" s="17"/>
      <c r="AJ25" s="17"/>
    </row>
    <row r="26" spans="1:36" s="35" customFormat="1" ht="38.25" customHeight="1">
      <c r="A26" s="47"/>
      <c r="B26" s="396">
        <v>1841</v>
      </c>
      <c r="C26" s="279" t="s">
        <v>42</v>
      </c>
      <c r="D26" s="241">
        <v>2.9</v>
      </c>
      <c r="E26" s="255" t="s">
        <v>293</v>
      </c>
      <c r="F26" s="102">
        <v>75000</v>
      </c>
      <c r="G26" s="111">
        <v>12</v>
      </c>
      <c r="H26" s="216" t="s">
        <v>294</v>
      </c>
      <c r="I26" s="51" t="s">
        <v>57</v>
      </c>
      <c r="J26" s="118" t="s">
        <v>405</v>
      </c>
      <c r="K26" s="55" t="s">
        <v>283</v>
      </c>
      <c r="L26" s="330"/>
      <c r="M26" s="330"/>
      <c r="N26" s="330"/>
      <c r="O26" s="330"/>
      <c r="P26" s="330"/>
      <c r="Q26" s="330"/>
      <c r="R26" s="330"/>
      <c r="S26" s="330"/>
      <c r="T26" s="330"/>
      <c r="U26" s="330"/>
      <c r="V26" s="330"/>
      <c r="W26" s="330"/>
      <c r="X26" s="330"/>
      <c r="Y26" s="330"/>
      <c r="Z26" s="330"/>
      <c r="AA26" s="330"/>
      <c r="AB26" s="330"/>
      <c r="AC26" s="334"/>
      <c r="AD26" s="334"/>
      <c r="AE26" s="33"/>
      <c r="AF26" s="17"/>
      <c r="AG26" s="34"/>
      <c r="AH26" s="17"/>
      <c r="AI26" s="17"/>
      <c r="AJ26" s="17"/>
    </row>
    <row r="27" spans="1:36" s="35" customFormat="1" ht="38.25" customHeight="1">
      <c r="A27" s="47"/>
      <c r="B27" s="396">
        <v>1842</v>
      </c>
      <c r="C27" s="279" t="s">
        <v>42</v>
      </c>
      <c r="D27" s="241">
        <v>8.3</v>
      </c>
      <c r="E27" s="255" t="s">
        <v>282</v>
      </c>
      <c r="F27" s="102">
        <v>180000</v>
      </c>
      <c r="G27" s="111">
        <v>36</v>
      </c>
      <c r="H27" s="216" t="s">
        <v>180</v>
      </c>
      <c r="I27" s="53">
        <v>1.1</v>
      </c>
      <c r="J27" s="118" t="s">
        <v>405</v>
      </c>
      <c r="K27" s="55" t="s">
        <v>283</v>
      </c>
      <c r="L27" s="330"/>
      <c r="M27" s="330"/>
      <c r="N27" s="330"/>
      <c r="O27" s="330"/>
      <c r="P27" s="330"/>
      <c r="Q27" s="330"/>
      <c r="R27" s="330"/>
      <c r="S27" s="330"/>
      <c r="T27" s="330"/>
      <c r="U27" s="330"/>
      <c r="V27" s="330"/>
      <c r="W27" s="330"/>
      <c r="X27" s="330"/>
      <c r="Y27" s="330"/>
      <c r="Z27" s="330"/>
      <c r="AA27" s="330"/>
      <c r="AB27" s="330"/>
      <c r="AC27" s="334"/>
      <c r="AD27" s="334"/>
      <c r="AE27" s="33"/>
      <c r="AF27" s="17"/>
      <c r="AG27" s="34"/>
      <c r="AH27" s="17"/>
      <c r="AI27" s="17"/>
      <c r="AJ27" s="17"/>
    </row>
    <row r="28" spans="1:34" s="35" customFormat="1" ht="33" customHeight="1">
      <c r="A28" s="47"/>
      <c r="B28" s="396">
        <v>1843</v>
      </c>
      <c r="C28" s="279" t="s">
        <v>42</v>
      </c>
      <c r="D28" s="113">
        <v>6.1</v>
      </c>
      <c r="E28" s="255" t="s">
        <v>368</v>
      </c>
      <c r="F28" s="102">
        <v>150000</v>
      </c>
      <c r="G28" s="111">
        <v>18</v>
      </c>
      <c r="H28" s="338" t="s">
        <v>369</v>
      </c>
      <c r="I28" s="349">
        <v>6.06</v>
      </c>
      <c r="J28" s="432" t="s">
        <v>370</v>
      </c>
      <c r="K28" s="355" t="s">
        <v>371</v>
      </c>
      <c r="L28" s="127"/>
      <c r="M28" s="119"/>
      <c r="N28" s="128"/>
      <c r="O28" s="121"/>
      <c r="P28" s="122"/>
      <c r="Q28" s="121"/>
      <c r="R28" s="120"/>
      <c r="S28" s="121"/>
      <c r="T28" s="122"/>
      <c r="U28" s="123"/>
      <c r="V28" s="120"/>
      <c r="W28" s="123"/>
      <c r="X28" s="129"/>
      <c r="Y28" s="124"/>
      <c r="Z28" s="125"/>
      <c r="AA28" s="130"/>
      <c r="AB28" s="126"/>
      <c r="AC28" s="126"/>
      <c r="AD28" s="130"/>
      <c r="AH28" s="36"/>
    </row>
    <row r="29" spans="1:34" s="35" customFormat="1" ht="33" customHeight="1">
      <c r="A29" s="47"/>
      <c r="B29" s="409">
        <v>1849</v>
      </c>
      <c r="C29" s="279" t="s">
        <v>42</v>
      </c>
      <c r="D29" s="241">
        <v>1.5</v>
      </c>
      <c r="E29" s="3" t="s">
        <v>372</v>
      </c>
      <c r="F29" s="137">
        <v>120000</v>
      </c>
      <c r="G29" s="138">
        <v>18</v>
      </c>
      <c r="H29" s="245" t="s">
        <v>226</v>
      </c>
      <c r="I29" s="54" t="s">
        <v>57</v>
      </c>
      <c r="J29" s="432" t="s">
        <v>370</v>
      </c>
      <c r="K29" s="355" t="s">
        <v>371</v>
      </c>
      <c r="L29" s="127"/>
      <c r="M29" s="119"/>
      <c r="N29" s="128"/>
      <c r="O29" s="121"/>
      <c r="P29" s="122"/>
      <c r="Q29" s="121"/>
      <c r="R29" s="120"/>
      <c r="S29" s="121"/>
      <c r="T29" s="122"/>
      <c r="U29" s="123"/>
      <c r="V29" s="120"/>
      <c r="W29" s="123"/>
      <c r="X29" s="129"/>
      <c r="Y29" s="124"/>
      <c r="Z29" s="125"/>
      <c r="AA29" s="130"/>
      <c r="AB29" s="126"/>
      <c r="AC29" s="126"/>
      <c r="AD29" s="130"/>
      <c r="AH29" s="36"/>
    </row>
    <row r="30" spans="1:34" s="35" customFormat="1" ht="33" customHeight="1">
      <c r="A30" s="47"/>
      <c r="B30" s="409">
        <v>1851</v>
      </c>
      <c r="C30" s="260" t="s">
        <v>42</v>
      </c>
      <c r="D30" s="241">
        <v>3.1</v>
      </c>
      <c r="E30" s="3" t="s">
        <v>338</v>
      </c>
      <c r="F30" s="102">
        <v>100000</v>
      </c>
      <c r="G30" s="111">
        <v>6</v>
      </c>
      <c r="H30" s="216" t="s">
        <v>202</v>
      </c>
      <c r="I30" s="70" t="s">
        <v>284</v>
      </c>
      <c r="J30" s="432" t="s">
        <v>376</v>
      </c>
      <c r="K30" s="215" t="s">
        <v>377</v>
      </c>
      <c r="L30" s="127"/>
      <c r="M30" s="119"/>
      <c r="N30" s="128"/>
      <c r="O30" s="121"/>
      <c r="P30" s="122"/>
      <c r="Q30" s="121"/>
      <c r="R30" s="120"/>
      <c r="S30" s="121"/>
      <c r="T30" s="122"/>
      <c r="U30" s="123"/>
      <c r="V30" s="120"/>
      <c r="W30" s="123"/>
      <c r="X30" s="129"/>
      <c r="Y30" s="124"/>
      <c r="Z30" s="125"/>
      <c r="AA30" s="130"/>
      <c r="AB30" s="126"/>
      <c r="AC30" s="126"/>
      <c r="AD30" s="130"/>
      <c r="AH30" s="36"/>
    </row>
    <row r="31" spans="1:34" s="35" customFormat="1" ht="33" customHeight="1">
      <c r="A31" s="47"/>
      <c r="B31" s="409">
        <v>1854</v>
      </c>
      <c r="C31" s="279" t="s">
        <v>42</v>
      </c>
      <c r="D31" s="241">
        <v>2.9</v>
      </c>
      <c r="E31" s="3" t="s">
        <v>339</v>
      </c>
      <c r="F31" s="102">
        <v>50000</v>
      </c>
      <c r="G31" s="111">
        <v>24</v>
      </c>
      <c r="H31" s="216" t="s">
        <v>202</v>
      </c>
      <c r="I31" s="100">
        <v>7.3</v>
      </c>
      <c r="J31" s="350" t="s">
        <v>378</v>
      </c>
      <c r="K31" s="215" t="s">
        <v>379</v>
      </c>
      <c r="L31" s="127"/>
      <c r="M31" s="119"/>
      <c r="N31" s="128"/>
      <c r="O31" s="121"/>
      <c r="P31" s="122"/>
      <c r="Q31" s="121"/>
      <c r="R31" s="120"/>
      <c r="S31" s="121"/>
      <c r="T31" s="122"/>
      <c r="U31" s="123"/>
      <c r="V31" s="120"/>
      <c r="W31" s="123"/>
      <c r="X31" s="129"/>
      <c r="Y31" s="124"/>
      <c r="Z31" s="125"/>
      <c r="AA31" s="130"/>
      <c r="AB31" s="126"/>
      <c r="AC31" s="126"/>
      <c r="AD31" s="130"/>
      <c r="AH31" s="36"/>
    </row>
    <row r="32" spans="1:34" s="35" customFormat="1" ht="33" customHeight="1">
      <c r="A32" s="47"/>
      <c r="B32" s="409">
        <v>1856</v>
      </c>
      <c r="C32" s="260" t="s">
        <v>42</v>
      </c>
      <c r="D32" s="241">
        <v>3.3</v>
      </c>
      <c r="E32" s="3" t="s">
        <v>341</v>
      </c>
      <c r="F32" s="102">
        <v>120000</v>
      </c>
      <c r="G32" s="111">
        <v>24</v>
      </c>
      <c r="H32" s="216" t="s">
        <v>226</v>
      </c>
      <c r="I32" s="51">
        <v>10.1</v>
      </c>
      <c r="J32" s="350" t="s">
        <v>380</v>
      </c>
      <c r="K32" s="215" t="s">
        <v>381</v>
      </c>
      <c r="L32" s="127"/>
      <c r="M32" s="119"/>
      <c r="N32" s="128"/>
      <c r="O32" s="121"/>
      <c r="P32" s="122"/>
      <c r="Q32" s="121"/>
      <c r="R32" s="120"/>
      <c r="S32" s="121"/>
      <c r="T32" s="122"/>
      <c r="U32" s="123"/>
      <c r="V32" s="120"/>
      <c r="W32" s="123"/>
      <c r="X32" s="129"/>
      <c r="Y32" s="124"/>
      <c r="Z32" s="125"/>
      <c r="AA32" s="130"/>
      <c r="AB32" s="126"/>
      <c r="AC32" s="126"/>
      <c r="AD32" s="130"/>
      <c r="AH32" s="36"/>
    </row>
    <row r="33" spans="1:34" s="35" customFormat="1" ht="33" customHeight="1">
      <c r="A33" s="47"/>
      <c r="B33" s="396">
        <v>1857</v>
      </c>
      <c r="C33" s="260" t="s">
        <v>42</v>
      </c>
      <c r="D33" s="241">
        <v>4.7</v>
      </c>
      <c r="E33" s="3" t="s">
        <v>373</v>
      </c>
      <c r="F33" s="102">
        <v>75000</v>
      </c>
      <c r="G33" s="111">
        <v>10</v>
      </c>
      <c r="H33" s="216" t="s">
        <v>226</v>
      </c>
      <c r="I33" s="51" t="s">
        <v>57</v>
      </c>
      <c r="J33" s="432" t="s">
        <v>382</v>
      </c>
      <c r="K33" s="215" t="s">
        <v>383</v>
      </c>
      <c r="L33" s="127"/>
      <c r="M33" s="119"/>
      <c r="N33" s="128"/>
      <c r="O33" s="121"/>
      <c r="P33" s="122"/>
      <c r="Q33" s="121"/>
      <c r="R33" s="120"/>
      <c r="S33" s="121"/>
      <c r="T33" s="122"/>
      <c r="U33" s="123"/>
      <c r="V33" s="120"/>
      <c r="W33" s="123"/>
      <c r="X33" s="129"/>
      <c r="Y33" s="124"/>
      <c r="Z33" s="125"/>
      <c r="AA33" s="130"/>
      <c r="AB33" s="126"/>
      <c r="AC33" s="126"/>
      <c r="AD33" s="130"/>
      <c r="AH33" s="36"/>
    </row>
    <row r="34" spans="1:34" s="35" customFormat="1" ht="33" customHeight="1">
      <c r="A34" s="47"/>
      <c r="B34" s="396">
        <v>1858</v>
      </c>
      <c r="C34" s="260" t="s">
        <v>42</v>
      </c>
      <c r="D34" s="241">
        <v>2.3</v>
      </c>
      <c r="E34" s="3" t="s">
        <v>342</v>
      </c>
      <c r="F34" s="102">
        <v>199000</v>
      </c>
      <c r="G34" s="111">
        <v>6</v>
      </c>
      <c r="H34" s="216" t="s">
        <v>285</v>
      </c>
      <c r="I34" s="51" t="s">
        <v>57</v>
      </c>
      <c r="J34" s="350" t="s">
        <v>380</v>
      </c>
      <c r="K34" s="215" t="s">
        <v>381</v>
      </c>
      <c r="L34" s="127"/>
      <c r="M34" s="119"/>
      <c r="N34" s="128"/>
      <c r="O34" s="121"/>
      <c r="P34" s="122"/>
      <c r="Q34" s="121"/>
      <c r="R34" s="120"/>
      <c r="S34" s="121"/>
      <c r="T34" s="122"/>
      <c r="U34" s="123"/>
      <c r="V34" s="120"/>
      <c r="W34" s="123"/>
      <c r="X34" s="129"/>
      <c r="Y34" s="124"/>
      <c r="Z34" s="125"/>
      <c r="AA34" s="130"/>
      <c r="AB34" s="126"/>
      <c r="AC34" s="126"/>
      <c r="AD34" s="130"/>
      <c r="AH34" s="36"/>
    </row>
    <row r="35" spans="1:34" s="35" customFormat="1" ht="33" customHeight="1">
      <c r="A35" s="47"/>
      <c r="B35" s="396">
        <v>1859</v>
      </c>
      <c r="C35" s="260" t="s">
        <v>42</v>
      </c>
      <c r="D35" s="241">
        <v>2.8</v>
      </c>
      <c r="E35" s="3" t="s">
        <v>344</v>
      </c>
      <c r="F35" s="102">
        <v>150000</v>
      </c>
      <c r="G35" s="111">
        <v>18</v>
      </c>
      <c r="H35" s="216" t="s">
        <v>226</v>
      </c>
      <c r="I35" s="51" t="s">
        <v>57</v>
      </c>
      <c r="J35" s="433" t="s">
        <v>382</v>
      </c>
      <c r="K35" s="215" t="s">
        <v>383</v>
      </c>
      <c r="L35" s="127"/>
      <c r="M35" s="119"/>
      <c r="N35" s="128"/>
      <c r="O35" s="121"/>
      <c r="P35" s="122"/>
      <c r="Q35" s="121"/>
      <c r="R35" s="120"/>
      <c r="S35" s="121"/>
      <c r="T35" s="122"/>
      <c r="U35" s="123"/>
      <c r="V35" s="120"/>
      <c r="W35" s="123"/>
      <c r="X35" s="129"/>
      <c r="Y35" s="124"/>
      <c r="Z35" s="125"/>
      <c r="AA35" s="130"/>
      <c r="AB35" s="126"/>
      <c r="AC35" s="126"/>
      <c r="AD35" s="130"/>
      <c r="AH35" s="36"/>
    </row>
    <row r="36" spans="1:34" s="35" customFormat="1" ht="33" customHeight="1">
      <c r="A36" s="47"/>
      <c r="B36" s="396">
        <v>1861</v>
      </c>
      <c r="C36" s="260" t="s">
        <v>42</v>
      </c>
      <c r="D36" s="241">
        <v>2.1</v>
      </c>
      <c r="E36" s="3" t="s">
        <v>345</v>
      </c>
      <c r="F36" s="102">
        <v>200000</v>
      </c>
      <c r="G36" s="111">
        <v>24</v>
      </c>
      <c r="H36" s="216" t="s">
        <v>287</v>
      </c>
      <c r="I36" s="54" t="s">
        <v>295</v>
      </c>
      <c r="J36" s="432" t="s">
        <v>382</v>
      </c>
      <c r="K36" s="215" t="s">
        <v>383</v>
      </c>
      <c r="L36" s="127"/>
      <c r="M36" s="119"/>
      <c r="N36" s="128"/>
      <c r="O36" s="121"/>
      <c r="P36" s="122"/>
      <c r="Q36" s="121"/>
      <c r="R36" s="120"/>
      <c r="S36" s="121"/>
      <c r="T36" s="122"/>
      <c r="U36" s="123"/>
      <c r="V36" s="120"/>
      <c r="W36" s="123"/>
      <c r="X36" s="129"/>
      <c r="Y36" s="124"/>
      <c r="Z36" s="125"/>
      <c r="AA36" s="130"/>
      <c r="AB36" s="126"/>
      <c r="AC36" s="126"/>
      <c r="AD36" s="130"/>
      <c r="AH36" s="36"/>
    </row>
    <row r="37" spans="1:34" s="35" customFormat="1" ht="42.75" customHeight="1">
      <c r="A37" s="47"/>
      <c r="B37" s="396">
        <v>1862</v>
      </c>
      <c r="C37" s="279" t="s">
        <v>42</v>
      </c>
      <c r="D37" s="241">
        <v>1.8</v>
      </c>
      <c r="E37" s="3" t="s">
        <v>347</v>
      </c>
      <c r="F37" s="102">
        <v>100000</v>
      </c>
      <c r="G37" s="111">
        <v>18</v>
      </c>
      <c r="H37" s="216" t="s">
        <v>198</v>
      </c>
      <c r="I37" s="54" t="s">
        <v>314</v>
      </c>
      <c r="J37" s="432" t="s">
        <v>382</v>
      </c>
      <c r="K37" s="215" t="s">
        <v>383</v>
      </c>
      <c r="L37" s="127"/>
      <c r="M37" s="119"/>
      <c r="N37" s="128"/>
      <c r="O37" s="121"/>
      <c r="P37" s="122"/>
      <c r="Q37" s="121"/>
      <c r="R37" s="120"/>
      <c r="S37" s="121"/>
      <c r="T37" s="122"/>
      <c r="U37" s="123"/>
      <c r="V37" s="120"/>
      <c r="W37" s="123"/>
      <c r="X37" s="129"/>
      <c r="Y37" s="124"/>
      <c r="Z37" s="125"/>
      <c r="AA37" s="130"/>
      <c r="AB37" s="126"/>
      <c r="AC37" s="126"/>
      <c r="AD37" s="130"/>
      <c r="AH37" s="36"/>
    </row>
    <row r="38" spans="1:34" s="35" customFormat="1" ht="42" customHeight="1">
      <c r="A38" s="47"/>
      <c r="B38" s="396">
        <v>1864</v>
      </c>
      <c r="C38" s="260" t="s">
        <v>42</v>
      </c>
      <c r="D38" s="241" t="s">
        <v>374</v>
      </c>
      <c r="E38" s="3" t="s">
        <v>349</v>
      </c>
      <c r="F38" s="102">
        <v>125000</v>
      </c>
      <c r="G38" s="111">
        <v>36</v>
      </c>
      <c r="H38" s="216" t="s">
        <v>288</v>
      </c>
      <c r="I38" s="54" t="s">
        <v>375</v>
      </c>
      <c r="J38" s="432" t="s">
        <v>382</v>
      </c>
      <c r="K38" s="215" t="s">
        <v>383</v>
      </c>
      <c r="L38" s="127"/>
      <c r="M38" s="119"/>
      <c r="N38" s="128"/>
      <c r="O38" s="121"/>
      <c r="P38" s="122"/>
      <c r="Q38" s="121"/>
      <c r="R38" s="120"/>
      <c r="S38" s="121"/>
      <c r="T38" s="122"/>
      <c r="U38" s="123"/>
      <c r="V38" s="120"/>
      <c r="W38" s="123"/>
      <c r="X38" s="129"/>
      <c r="Y38" s="124"/>
      <c r="Z38" s="125"/>
      <c r="AA38" s="130"/>
      <c r="AB38" s="126"/>
      <c r="AC38" s="126"/>
      <c r="AD38" s="130"/>
      <c r="AH38" s="36"/>
    </row>
    <row r="39" spans="1:34" s="35" customFormat="1" ht="42.75" customHeight="1" thickBot="1">
      <c r="A39" s="47"/>
      <c r="B39" s="396">
        <v>1866</v>
      </c>
      <c r="C39" s="260" t="s">
        <v>42</v>
      </c>
      <c r="D39" s="241">
        <v>3.8</v>
      </c>
      <c r="E39" s="403" t="s">
        <v>350</v>
      </c>
      <c r="F39" s="102">
        <v>85000</v>
      </c>
      <c r="G39" s="111">
        <v>8</v>
      </c>
      <c r="H39" s="216" t="s">
        <v>208</v>
      </c>
      <c r="I39" s="51" t="s">
        <v>115</v>
      </c>
      <c r="J39" s="432" t="s">
        <v>382</v>
      </c>
      <c r="K39" s="215" t="s">
        <v>383</v>
      </c>
      <c r="L39" s="127"/>
      <c r="M39" s="119"/>
      <c r="N39" s="128"/>
      <c r="O39" s="121"/>
      <c r="P39" s="122"/>
      <c r="Q39" s="121"/>
      <c r="R39" s="120"/>
      <c r="S39" s="121"/>
      <c r="T39" s="122"/>
      <c r="U39" s="123"/>
      <c r="V39" s="120"/>
      <c r="W39" s="123"/>
      <c r="X39" s="129"/>
      <c r="Y39" s="124"/>
      <c r="Z39" s="125"/>
      <c r="AA39" s="130"/>
      <c r="AB39" s="126"/>
      <c r="AC39" s="126"/>
      <c r="AD39" s="130"/>
      <c r="AH39" s="36"/>
    </row>
    <row r="40" spans="1:36" s="35" customFormat="1" ht="12" customHeight="1" hidden="1" thickBot="1">
      <c r="A40" s="162" t="s">
        <v>7</v>
      </c>
      <c r="B40" s="280"/>
      <c r="C40" s="281"/>
      <c r="D40" s="280"/>
      <c r="E40" s="331"/>
      <c r="F40" s="331"/>
      <c r="G40" s="331"/>
      <c r="H40" s="331"/>
      <c r="I40" s="331"/>
      <c r="J40" s="331"/>
      <c r="K40" s="331"/>
      <c r="L40" s="93"/>
      <c r="M40" s="93"/>
      <c r="N40" s="93"/>
      <c r="O40" s="93"/>
      <c r="P40" s="93"/>
      <c r="Q40" s="93"/>
      <c r="R40" s="93"/>
      <c r="S40" s="93"/>
      <c r="T40" s="93"/>
      <c r="U40" s="93"/>
      <c r="V40" s="93"/>
      <c r="W40" s="93"/>
      <c r="X40" s="93"/>
      <c r="Y40" s="93"/>
      <c r="Z40" s="94"/>
      <c r="AA40" s="23" t="e">
        <f>SUM(#REF!)+SUM(AA28:AA39)+AA5</f>
        <v>#REF!</v>
      </c>
      <c r="AB40" s="23" t="e">
        <f>SUM(#REF!)+SUM(AB28:AB39)+AB5</f>
        <v>#REF!</v>
      </c>
      <c r="AC40" s="23" t="e">
        <f>SUM(#REF!)+SUM(AC28:AC39)+AC5</f>
        <v>#REF!</v>
      </c>
      <c r="AD40" s="23" t="e">
        <f>SUM(#REF!)+SUM(AD28:AD39)+AD5</f>
        <v>#REF!</v>
      </c>
      <c r="AE40" s="33"/>
      <c r="AF40" s="17"/>
      <c r="AG40" s="34"/>
      <c r="AH40" s="17"/>
      <c r="AI40" s="17"/>
      <c r="AJ40" s="17"/>
    </row>
    <row r="41" spans="1:36" s="35" customFormat="1" ht="12" customHeight="1" thickBot="1">
      <c r="A41" s="283" t="s">
        <v>264</v>
      </c>
      <c r="B41" s="282"/>
      <c r="C41" s="352"/>
      <c r="D41" s="282"/>
      <c r="E41" s="353"/>
      <c r="F41" s="353"/>
      <c r="G41" s="353"/>
      <c r="H41" s="353"/>
      <c r="I41" s="353"/>
      <c r="J41" s="353"/>
      <c r="K41" s="354"/>
      <c r="L41" s="87"/>
      <c r="M41" s="87"/>
      <c r="N41" s="87"/>
      <c r="O41" s="87"/>
      <c r="P41" s="87"/>
      <c r="Q41" s="87"/>
      <c r="R41" s="87"/>
      <c r="S41" s="87"/>
      <c r="T41" s="87"/>
      <c r="U41" s="87"/>
      <c r="V41" s="87"/>
      <c r="W41" s="87"/>
      <c r="X41" s="87"/>
      <c r="Y41" s="87"/>
      <c r="Z41" s="87"/>
      <c r="AA41" s="87"/>
      <c r="AB41" s="87"/>
      <c r="AC41" s="88"/>
      <c r="AD41" s="88"/>
      <c r="AE41" s="33"/>
      <c r="AF41" s="17"/>
      <c r="AG41" s="34"/>
      <c r="AH41" s="17"/>
      <c r="AI41" s="17"/>
      <c r="AJ41" s="17"/>
    </row>
    <row r="42" spans="1:34" s="35" customFormat="1" ht="47.25" customHeight="1">
      <c r="A42" s="47"/>
      <c r="B42" s="408">
        <v>1868</v>
      </c>
      <c r="C42" s="351" t="s">
        <v>43</v>
      </c>
      <c r="D42" s="406" t="s">
        <v>400</v>
      </c>
      <c r="E42" s="404" t="s">
        <v>384</v>
      </c>
      <c r="F42" s="450">
        <v>150000</v>
      </c>
      <c r="G42" s="191">
        <v>24</v>
      </c>
      <c r="H42" s="453" t="s">
        <v>249</v>
      </c>
      <c r="I42" s="141" t="s">
        <v>57</v>
      </c>
      <c r="J42" s="432" t="s">
        <v>382</v>
      </c>
      <c r="K42" s="215" t="s">
        <v>383</v>
      </c>
      <c r="L42" s="348" t="e">
        <f>_xlfn.DAYS(K42,J42)</f>
        <v>#VALUE!</v>
      </c>
      <c r="M42" s="347">
        <v>43477</v>
      </c>
      <c r="N42" s="347">
        <f ca="1">TODAY()</f>
        <v>43888</v>
      </c>
      <c r="O42" s="348">
        <f>_xlfn.DAYS(N42,M42)</f>
        <v>411</v>
      </c>
      <c r="P42" s="122"/>
      <c r="Q42" s="121"/>
      <c r="R42" s="120"/>
      <c r="S42" s="121"/>
      <c r="T42" s="122"/>
      <c r="U42" s="123"/>
      <c r="V42" s="120"/>
      <c r="W42" s="123"/>
      <c r="X42" s="129"/>
      <c r="Y42" s="124"/>
      <c r="Z42" s="125"/>
      <c r="AA42" s="130"/>
      <c r="AB42" s="126"/>
      <c r="AC42" s="126"/>
      <c r="AD42" s="130"/>
      <c r="AH42" s="36"/>
    </row>
    <row r="43" spans="1:34" s="35" customFormat="1" ht="45" customHeight="1">
      <c r="A43" s="47"/>
      <c r="B43" s="356">
        <v>1869</v>
      </c>
      <c r="C43" s="260" t="s">
        <v>43</v>
      </c>
      <c r="D43" s="407">
        <v>2.03</v>
      </c>
      <c r="E43" s="405" t="s">
        <v>385</v>
      </c>
      <c r="F43" s="450">
        <v>150000</v>
      </c>
      <c r="G43" s="455">
        <v>18</v>
      </c>
      <c r="H43" s="454" t="s">
        <v>209</v>
      </c>
      <c r="I43" s="349">
        <v>6.06</v>
      </c>
      <c r="J43" s="433" t="s">
        <v>382</v>
      </c>
      <c r="K43" s="215" t="s">
        <v>383</v>
      </c>
      <c r="L43" s="348" t="e">
        <f>_xlfn.DAYS(K43,J43)</f>
        <v>#VALUE!</v>
      </c>
      <c r="M43" s="347">
        <v>43208</v>
      </c>
      <c r="N43" s="347">
        <f ca="1">TODAY()</f>
        <v>43888</v>
      </c>
      <c r="O43" s="348">
        <f>_xlfn.DAYS(N43,M43)</f>
        <v>680</v>
      </c>
      <c r="P43" s="122"/>
      <c r="Q43" s="121"/>
      <c r="R43" s="120"/>
      <c r="S43" s="121"/>
      <c r="T43" s="122"/>
      <c r="U43" s="123"/>
      <c r="V43" s="120"/>
      <c r="W43" s="123"/>
      <c r="X43" s="129"/>
      <c r="Y43" s="124"/>
      <c r="Z43" s="125"/>
      <c r="AA43" s="130"/>
      <c r="AB43" s="126"/>
      <c r="AC43" s="126"/>
      <c r="AD43" s="130"/>
      <c r="AH43" s="36"/>
    </row>
    <row r="44" spans="1:34" s="35" customFormat="1" ht="33" customHeight="1">
      <c r="A44" s="47"/>
      <c r="B44" s="356">
        <v>1871</v>
      </c>
      <c r="C44" s="260" t="s">
        <v>43</v>
      </c>
      <c r="D44" s="407" t="s">
        <v>401</v>
      </c>
      <c r="E44" s="405" t="s">
        <v>386</v>
      </c>
      <c r="F44" s="451">
        <v>120000</v>
      </c>
      <c r="G44" s="456">
        <v>18</v>
      </c>
      <c r="H44" s="453" t="s">
        <v>337</v>
      </c>
      <c r="I44" s="100" t="s">
        <v>57</v>
      </c>
      <c r="J44" s="432" t="s">
        <v>405</v>
      </c>
      <c r="K44" s="355" t="s">
        <v>367</v>
      </c>
      <c r="L44" s="348" t="e">
        <f aca="true" t="shared" si="0" ref="L44:L54">_xlfn.DAYS(K44,J44)</f>
        <v>#VALUE!</v>
      </c>
      <c r="M44" s="347">
        <v>43208</v>
      </c>
      <c r="N44" s="347">
        <f aca="true" ca="1" t="shared" si="1" ref="N44:N54">TODAY()</f>
        <v>43888</v>
      </c>
      <c r="O44" s="348">
        <f aca="true" t="shared" si="2" ref="O44:O54">_xlfn.DAYS(N44,M44)</f>
        <v>680</v>
      </c>
      <c r="P44" s="122"/>
      <c r="Q44" s="121"/>
      <c r="R44" s="120"/>
      <c r="S44" s="121"/>
      <c r="T44" s="122"/>
      <c r="U44" s="123"/>
      <c r="V44" s="120"/>
      <c r="W44" s="123"/>
      <c r="X44" s="129"/>
      <c r="Y44" s="124"/>
      <c r="Z44" s="125"/>
      <c r="AA44" s="130"/>
      <c r="AB44" s="126"/>
      <c r="AC44" s="126"/>
      <c r="AD44" s="130"/>
      <c r="AH44" s="36"/>
    </row>
    <row r="45" spans="1:34" s="35" customFormat="1" ht="33" customHeight="1">
      <c r="A45" s="47"/>
      <c r="B45" s="356">
        <v>1872</v>
      </c>
      <c r="C45" s="260" t="s">
        <v>43</v>
      </c>
      <c r="D45" s="407">
        <v>7.06</v>
      </c>
      <c r="E45" s="405" t="s">
        <v>387</v>
      </c>
      <c r="F45" s="451">
        <v>100000</v>
      </c>
      <c r="G45" s="457">
        <v>12</v>
      </c>
      <c r="H45" s="454" t="s">
        <v>191</v>
      </c>
      <c r="I45" s="100" t="s">
        <v>57</v>
      </c>
      <c r="J45" s="432" t="s">
        <v>405</v>
      </c>
      <c r="K45" s="355" t="s">
        <v>367</v>
      </c>
      <c r="L45" s="348" t="e">
        <f t="shared" si="0"/>
        <v>#VALUE!</v>
      </c>
      <c r="M45" s="347">
        <v>43274</v>
      </c>
      <c r="N45" s="347">
        <f ca="1" t="shared" si="1"/>
        <v>43888</v>
      </c>
      <c r="O45" s="348">
        <f t="shared" si="2"/>
        <v>614</v>
      </c>
      <c r="P45" s="122"/>
      <c r="Q45" s="121"/>
      <c r="R45" s="120"/>
      <c r="S45" s="121"/>
      <c r="T45" s="122"/>
      <c r="U45" s="123"/>
      <c r="V45" s="120"/>
      <c r="W45" s="123"/>
      <c r="X45" s="129"/>
      <c r="Y45" s="124"/>
      <c r="Z45" s="125"/>
      <c r="AA45" s="130"/>
      <c r="AB45" s="126"/>
      <c r="AC45" s="126"/>
      <c r="AD45" s="130"/>
      <c r="AH45" s="36"/>
    </row>
    <row r="46" spans="1:34" s="35" customFormat="1" ht="33" customHeight="1">
      <c r="A46" s="47"/>
      <c r="B46" s="356">
        <v>1873</v>
      </c>
      <c r="C46" s="260" t="s">
        <v>43</v>
      </c>
      <c r="D46" s="407">
        <v>2.09</v>
      </c>
      <c r="E46" s="405" t="s">
        <v>388</v>
      </c>
      <c r="F46" s="451">
        <v>75000</v>
      </c>
      <c r="G46" s="457">
        <v>12</v>
      </c>
      <c r="H46" s="454" t="s">
        <v>340</v>
      </c>
      <c r="I46" s="349">
        <v>9.06</v>
      </c>
      <c r="J46" s="432" t="s">
        <v>405</v>
      </c>
      <c r="K46" s="355" t="s">
        <v>367</v>
      </c>
      <c r="L46" s="348" t="e">
        <f t="shared" si="0"/>
        <v>#VALUE!</v>
      </c>
      <c r="M46" s="347">
        <v>43642</v>
      </c>
      <c r="N46" s="347">
        <f ca="1" t="shared" si="1"/>
        <v>43888</v>
      </c>
      <c r="O46" s="348">
        <f t="shared" si="2"/>
        <v>246</v>
      </c>
      <c r="P46" s="122"/>
      <c r="Q46" s="121"/>
      <c r="R46" s="120"/>
      <c r="S46" s="121"/>
      <c r="T46" s="122"/>
      <c r="U46" s="123"/>
      <c r="V46" s="120"/>
      <c r="W46" s="123"/>
      <c r="X46" s="129"/>
      <c r="Y46" s="124"/>
      <c r="Z46" s="125"/>
      <c r="AA46" s="130"/>
      <c r="AB46" s="126"/>
      <c r="AC46" s="126"/>
      <c r="AD46" s="130"/>
      <c r="AH46" s="36"/>
    </row>
    <row r="47" spans="1:34" s="35" customFormat="1" ht="39.75" customHeight="1">
      <c r="A47" s="47"/>
      <c r="B47" s="356">
        <v>1874</v>
      </c>
      <c r="C47" s="260" t="s">
        <v>43</v>
      </c>
      <c r="D47" s="407">
        <v>4.02</v>
      </c>
      <c r="E47" s="405" t="s">
        <v>389</v>
      </c>
      <c r="F47" s="451">
        <v>75000</v>
      </c>
      <c r="G47" s="458">
        <v>8</v>
      </c>
      <c r="H47" s="454" t="s">
        <v>191</v>
      </c>
      <c r="I47" s="349">
        <v>10.06</v>
      </c>
      <c r="J47" s="432" t="s">
        <v>405</v>
      </c>
      <c r="K47" s="355" t="s">
        <v>367</v>
      </c>
      <c r="L47" s="348" t="e">
        <f t="shared" si="0"/>
        <v>#VALUE!</v>
      </c>
      <c r="M47" s="347">
        <v>43768</v>
      </c>
      <c r="N47" s="347">
        <f ca="1" t="shared" si="1"/>
        <v>43888</v>
      </c>
      <c r="O47" s="348">
        <f t="shared" si="2"/>
        <v>120</v>
      </c>
      <c r="P47" s="122"/>
      <c r="Q47" s="121"/>
      <c r="R47" s="120"/>
      <c r="S47" s="121"/>
      <c r="T47" s="122"/>
      <c r="U47" s="123"/>
      <c r="V47" s="120"/>
      <c r="W47" s="123"/>
      <c r="X47" s="129"/>
      <c r="Y47" s="124"/>
      <c r="Z47" s="125"/>
      <c r="AA47" s="130"/>
      <c r="AB47" s="126"/>
      <c r="AC47" s="126"/>
      <c r="AD47" s="130"/>
      <c r="AH47" s="36"/>
    </row>
    <row r="48" spans="1:34" s="35" customFormat="1" ht="33" customHeight="1">
      <c r="A48" s="47"/>
      <c r="B48" s="356">
        <v>1878</v>
      </c>
      <c r="C48" s="260" t="s">
        <v>43</v>
      </c>
      <c r="D48" s="407" t="s">
        <v>402</v>
      </c>
      <c r="E48" s="405" t="s">
        <v>390</v>
      </c>
      <c r="F48" s="452">
        <v>250000</v>
      </c>
      <c r="G48" s="459">
        <v>18</v>
      </c>
      <c r="H48" s="454" t="s">
        <v>204</v>
      </c>
      <c r="I48" s="100" t="s">
        <v>57</v>
      </c>
      <c r="J48" s="350" t="s">
        <v>406</v>
      </c>
      <c r="K48" s="355" t="s">
        <v>407</v>
      </c>
      <c r="L48" s="348" t="e">
        <f t="shared" si="0"/>
        <v>#VALUE!</v>
      </c>
      <c r="M48" s="347">
        <v>43405</v>
      </c>
      <c r="N48" s="347">
        <f ca="1" t="shared" si="1"/>
        <v>43888</v>
      </c>
      <c r="O48" s="348">
        <f t="shared" si="2"/>
        <v>483</v>
      </c>
      <c r="P48" s="122"/>
      <c r="Q48" s="121"/>
      <c r="R48" s="120"/>
      <c r="S48" s="121"/>
      <c r="T48" s="122"/>
      <c r="U48" s="123"/>
      <c r="V48" s="120"/>
      <c r="W48" s="123"/>
      <c r="X48" s="129"/>
      <c r="Y48" s="124"/>
      <c r="Z48" s="125"/>
      <c r="AA48" s="130"/>
      <c r="AB48" s="126"/>
      <c r="AC48" s="126"/>
      <c r="AD48" s="130"/>
      <c r="AH48" s="36"/>
    </row>
    <row r="49" spans="1:34" s="35" customFormat="1" ht="33" customHeight="1">
      <c r="A49" s="47"/>
      <c r="B49" s="356">
        <v>1882</v>
      </c>
      <c r="C49" s="260" t="s">
        <v>43</v>
      </c>
      <c r="D49" s="407" t="s">
        <v>403</v>
      </c>
      <c r="E49" s="405" t="s">
        <v>391</v>
      </c>
      <c r="F49" s="452">
        <v>200000</v>
      </c>
      <c r="G49" s="460">
        <v>24</v>
      </c>
      <c r="H49" s="454" t="s">
        <v>343</v>
      </c>
      <c r="I49" s="100" t="s">
        <v>57</v>
      </c>
      <c r="J49" s="350" t="s">
        <v>378</v>
      </c>
      <c r="K49" s="355" t="s">
        <v>379</v>
      </c>
      <c r="L49" s="348" t="e">
        <f>_xlfn.DAYS(K49,J49)</f>
        <v>#VALUE!</v>
      </c>
      <c r="M49" s="347">
        <v>43768</v>
      </c>
      <c r="N49" s="347">
        <f ca="1" t="shared" si="1"/>
        <v>43888</v>
      </c>
      <c r="O49" s="348">
        <f>_xlfn.DAYS(N49,M49)</f>
        <v>120</v>
      </c>
      <c r="P49" s="122"/>
      <c r="Q49" s="121"/>
      <c r="R49" s="120"/>
      <c r="S49" s="121"/>
      <c r="T49" s="122"/>
      <c r="U49" s="123"/>
      <c r="V49" s="120"/>
      <c r="W49" s="123"/>
      <c r="X49" s="129"/>
      <c r="Y49" s="124"/>
      <c r="Z49" s="125"/>
      <c r="AA49" s="130"/>
      <c r="AB49" s="126"/>
      <c r="AC49" s="126"/>
      <c r="AD49" s="130"/>
      <c r="AH49" s="36"/>
    </row>
    <row r="50" spans="1:34" s="35" customFormat="1" ht="33" customHeight="1">
      <c r="A50" s="47"/>
      <c r="B50" s="356">
        <v>1884</v>
      </c>
      <c r="C50" s="260" t="s">
        <v>43</v>
      </c>
      <c r="D50" s="407">
        <v>3.01</v>
      </c>
      <c r="E50" s="405" t="s">
        <v>392</v>
      </c>
      <c r="F50" s="452">
        <v>205000</v>
      </c>
      <c r="G50" s="460">
        <v>18</v>
      </c>
      <c r="H50" s="454" t="s">
        <v>157</v>
      </c>
      <c r="I50" s="100" t="s">
        <v>289</v>
      </c>
      <c r="J50" s="350" t="s">
        <v>408</v>
      </c>
      <c r="K50" s="355" t="s">
        <v>367</v>
      </c>
      <c r="L50" s="348" t="e">
        <f t="shared" si="0"/>
        <v>#VALUE!</v>
      </c>
      <c r="M50" s="347">
        <v>43405</v>
      </c>
      <c r="N50" s="347">
        <f ca="1" t="shared" si="1"/>
        <v>43888</v>
      </c>
      <c r="O50" s="348">
        <f t="shared" si="2"/>
        <v>483</v>
      </c>
      <c r="P50" s="122"/>
      <c r="Q50" s="121"/>
      <c r="R50" s="120"/>
      <c r="S50" s="121"/>
      <c r="T50" s="122"/>
      <c r="U50" s="123"/>
      <c r="V50" s="120"/>
      <c r="W50" s="123"/>
      <c r="X50" s="129"/>
      <c r="Y50" s="124"/>
      <c r="Z50" s="125"/>
      <c r="AA50" s="130"/>
      <c r="AB50" s="126"/>
      <c r="AC50" s="126"/>
      <c r="AD50" s="130"/>
      <c r="AH50" s="36"/>
    </row>
    <row r="51" spans="1:34" s="35" customFormat="1" ht="33" customHeight="1">
      <c r="A51" s="47"/>
      <c r="B51" s="356">
        <v>1885</v>
      </c>
      <c r="C51" s="260" t="s">
        <v>43</v>
      </c>
      <c r="D51" s="407" t="s">
        <v>404</v>
      </c>
      <c r="E51" s="405" t="s">
        <v>393</v>
      </c>
      <c r="F51" s="450">
        <v>150000</v>
      </c>
      <c r="G51" s="460">
        <v>34</v>
      </c>
      <c r="H51" s="454" t="s">
        <v>346</v>
      </c>
      <c r="I51" s="70" t="s">
        <v>351</v>
      </c>
      <c r="J51" s="350" t="s">
        <v>380</v>
      </c>
      <c r="K51" s="355" t="s">
        <v>409</v>
      </c>
      <c r="L51" s="348" t="e">
        <f t="shared" si="0"/>
        <v>#VALUE!</v>
      </c>
      <c r="M51" s="347">
        <v>43405</v>
      </c>
      <c r="N51" s="347">
        <f ca="1" t="shared" si="1"/>
        <v>43888</v>
      </c>
      <c r="O51" s="348">
        <f t="shared" si="2"/>
        <v>483</v>
      </c>
      <c r="P51" s="122"/>
      <c r="Q51" s="121"/>
      <c r="R51" s="120"/>
      <c r="S51" s="121"/>
      <c r="T51" s="122"/>
      <c r="U51" s="123"/>
      <c r="V51" s="120"/>
      <c r="W51" s="123"/>
      <c r="X51" s="129"/>
      <c r="Y51" s="124"/>
      <c r="Z51" s="125"/>
      <c r="AA51" s="130"/>
      <c r="AB51" s="126"/>
      <c r="AC51" s="126"/>
      <c r="AD51" s="130"/>
      <c r="AH51" s="36"/>
    </row>
    <row r="52" spans="1:34" s="35" customFormat="1" ht="39.75" customHeight="1">
      <c r="A52" s="47"/>
      <c r="B52" s="356">
        <v>1886</v>
      </c>
      <c r="C52" s="260" t="s">
        <v>43</v>
      </c>
      <c r="D52" s="407">
        <v>3.02</v>
      </c>
      <c r="E52" s="405" t="s">
        <v>394</v>
      </c>
      <c r="F52" s="451">
        <v>100000</v>
      </c>
      <c r="G52" s="460">
        <v>12</v>
      </c>
      <c r="H52" s="454" t="s">
        <v>348</v>
      </c>
      <c r="I52" s="349">
        <v>10.03</v>
      </c>
      <c r="J52" s="350" t="s">
        <v>380</v>
      </c>
      <c r="K52" s="355" t="s">
        <v>409</v>
      </c>
      <c r="L52" s="348" t="e">
        <f t="shared" si="0"/>
        <v>#VALUE!</v>
      </c>
      <c r="M52" s="347">
        <v>43405</v>
      </c>
      <c r="N52" s="347">
        <f ca="1" t="shared" si="1"/>
        <v>43888</v>
      </c>
      <c r="O52" s="348">
        <f t="shared" si="2"/>
        <v>483</v>
      </c>
      <c r="P52" s="122"/>
      <c r="Q52" s="121"/>
      <c r="R52" s="120"/>
      <c r="S52" s="121"/>
      <c r="T52" s="122"/>
      <c r="U52" s="123"/>
      <c r="V52" s="120"/>
      <c r="W52" s="123"/>
      <c r="X52" s="129"/>
      <c r="Y52" s="124"/>
      <c r="Z52" s="125"/>
      <c r="AA52" s="130"/>
      <c r="AB52" s="126"/>
      <c r="AC52" s="126"/>
      <c r="AD52" s="130"/>
      <c r="AH52" s="36"/>
    </row>
    <row r="53" spans="1:34" s="35" customFormat="1" ht="33" customHeight="1">
      <c r="A53" s="47"/>
      <c r="B53" s="356">
        <v>1887</v>
      </c>
      <c r="C53" s="260" t="s">
        <v>43</v>
      </c>
      <c r="D53" s="407">
        <v>2.02</v>
      </c>
      <c r="E53" s="405" t="s">
        <v>395</v>
      </c>
      <c r="F53" s="451">
        <v>50000</v>
      </c>
      <c r="G53" s="461">
        <v>18</v>
      </c>
      <c r="H53" s="454" t="s">
        <v>208</v>
      </c>
      <c r="I53" s="349">
        <v>9.06</v>
      </c>
      <c r="J53" s="350" t="s">
        <v>380</v>
      </c>
      <c r="K53" s="355" t="s">
        <v>409</v>
      </c>
      <c r="L53" s="348" t="e">
        <f t="shared" si="0"/>
        <v>#VALUE!</v>
      </c>
      <c r="M53" s="347">
        <v>43405</v>
      </c>
      <c r="N53" s="347">
        <f ca="1" t="shared" si="1"/>
        <v>43888</v>
      </c>
      <c r="O53" s="348">
        <f t="shared" si="2"/>
        <v>483</v>
      </c>
      <c r="P53" s="122"/>
      <c r="Q53" s="121"/>
      <c r="R53" s="120"/>
      <c r="S53" s="121"/>
      <c r="T53" s="122"/>
      <c r="U53" s="123"/>
      <c r="V53" s="120"/>
      <c r="W53" s="123"/>
      <c r="X53" s="129"/>
      <c r="Y53" s="124"/>
      <c r="Z53" s="125"/>
      <c r="AA53" s="130"/>
      <c r="AB53" s="126"/>
      <c r="AC53" s="126"/>
      <c r="AD53" s="130"/>
      <c r="AH53" s="36"/>
    </row>
    <row r="54" spans="1:34" s="35" customFormat="1" ht="44.25" customHeight="1">
      <c r="A54" s="47"/>
      <c r="B54" s="356">
        <v>1888</v>
      </c>
      <c r="C54" s="260" t="s">
        <v>43</v>
      </c>
      <c r="D54" s="407">
        <v>7.04</v>
      </c>
      <c r="E54" s="405" t="s">
        <v>396</v>
      </c>
      <c r="F54" s="450">
        <v>150000</v>
      </c>
      <c r="G54" s="462">
        <v>24</v>
      </c>
      <c r="H54" s="454" t="s">
        <v>226</v>
      </c>
      <c r="I54" s="349">
        <v>3.08</v>
      </c>
      <c r="J54" s="350" t="s">
        <v>380</v>
      </c>
      <c r="K54" s="355" t="s">
        <v>409</v>
      </c>
      <c r="L54" s="348" t="e">
        <f t="shared" si="0"/>
        <v>#VALUE!</v>
      </c>
      <c r="M54" s="347">
        <v>43405</v>
      </c>
      <c r="N54" s="347">
        <f ca="1" t="shared" si="1"/>
        <v>43888</v>
      </c>
      <c r="O54" s="348">
        <f t="shared" si="2"/>
        <v>483</v>
      </c>
      <c r="P54" s="122"/>
      <c r="Q54" s="121"/>
      <c r="R54" s="120"/>
      <c r="S54" s="121"/>
      <c r="T54" s="122"/>
      <c r="U54" s="123"/>
      <c r="V54" s="120"/>
      <c r="W54" s="123"/>
      <c r="X54" s="129"/>
      <c r="Y54" s="124"/>
      <c r="Z54" s="125"/>
      <c r="AA54" s="130"/>
      <c r="AB54" s="126"/>
      <c r="AC54" s="126"/>
      <c r="AD54" s="130"/>
      <c r="AH54" s="36"/>
    </row>
    <row r="55" spans="1:34" s="35" customFormat="1" ht="33" customHeight="1">
      <c r="A55" s="47"/>
      <c r="B55" s="396">
        <v>1889</v>
      </c>
      <c r="C55" s="260" t="s">
        <v>43</v>
      </c>
      <c r="D55" s="407">
        <v>9.06</v>
      </c>
      <c r="E55" s="405" t="s">
        <v>397</v>
      </c>
      <c r="F55" s="451">
        <v>50000</v>
      </c>
      <c r="G55" s="460">
        <v>12</v>
      </c>
      <c r="H55" s="268" t="s">
        <v>290</v>
      </c>
      <c r="I55" s="100" t="s">
        <v>57</v>
      </c>
      <c r="J55" s="350" t="s">
        <v>380</v>
      </c>
      <c r="K55" s="355" t="s">
        <v>409</v>
      </c>
      <c r="L55" s="127"/>
      <c r="M55" s="119"/>
      <c r="N55" s="128"/>
      <c r="O55" s="121"/>
      <c r="P55" s="122"/>
      <c r="Q55" s="121"/>
      <c r="R55" s="120"/>
      <c r="S55" s="121"/>
      <c r="T55" s="122"/>
      <c r="U55" s="123"/>
      <c r="V55" s="120"/>
      <c r="W55" s="123"/>
      <c r="X55" s="129"/>
      <c r="Y55" s="124"/>
      <c r="Z55" s="125"/>
      <c r="AA55" s="130"/>
      <c r="AB55" s="126"/>
      <c r="AC55" s="126"/>
      <c r="AD55" s="130"/>
      <c r="AH55" s="36"/>
    </row>
    <row r="56" spans="1:34" s="35" customFormat="1" ht="33" customHeight="1">
      <c r="A56" s="47"/>
      <c r="B56" s="396">
        <v>1890</v>
      </c>
      <c r="C56" s="260" t="s">
        <v>43</v>
      </c>
      <c r="D56" s="407">
        <v>6.08</v>
      </c>
      <c r="E56" s="405" t="s">
        <v>398</v>
      </c>
      <c r="F56" s="102">
        <v>150000</v>
      </c>
      <c r="G56" s="463">
        <v>18</v>
      </c>
      <c r="H56" s="216" t="s">
        <v>277</v>
      </c>
      <c r="I56" s="51" t="s">
        <v>57</v>
      </c>
      <c r="J56" s="350" t="s">
        <v>380</v>
      </c>
      <c r="K56" s="355" t="s">
        <v>409</v>
      </c>
      <c r="L56" s="127"/>
      <c r="M56" s="119"/>
      <c r="N56" s="128"/>
      <c r="O56" s="121"/>
      <c r="P56" s="122"/>
      <c r="Q56" s="121"/>
      <c r="R56" s="120"/>
      <c r="S56" s="121"/>
      <c r="T56" s="122"/>
      <c r="U56" s="123"/>
      <c r="V56" s="120"/>
      <c r="W56" s="123"/>
      <c r="X56" s="129"/>
      <c r="Y56" s="124"/>
      <c r="Z56" s="125"/>
      <c r="AA56" s="130"/>
      <c r="AB56" s="126"/>
      <c r="AC56" s="126"/>
      <c r="AD56" s="130"/>
      <c r="AH56" s="36"/>
    </row>
    <row r="57" spans="1:34" s="35" customFormat="1" ht="42.75" customHeight="1" thickBot="1">
      <c r="A57" s="47"/>
      <c r="B57" s="396">
        <v>1891</v>
      </c>
      <c r="C57" s="260" t="s">
        <v>43</v>
      </c>
      <c r="D57" s="407">
        <v>3.04</v>
      </c>
      <c r="E57" s="405" t="s">
        <v>399</v>
      </c>
      <c r="F57" s="276">
        <v>40000</v>
      </c>
      <c r="G57" s="464">
        <v>9</v>
      </c>
      <c r="H57" s="285" t="s">
        <v>291</v>
      </c>
      <c r="I57" s="167" t="s">
        <v>57</v>
      </c>
      <c r="J57" s="410" t="s">
        <v>408</v>
      </c>
      <c r="K57" s="284" t="s">
        <v>367</v>
      </c>
      <c r="L57" s="127"/>
      <c r="M57" s="119"/>
      <c r="N57" s="128"/>
      <c r="O57" s="121"/>
      <c r="P57" s="122"/>
      <c r="Q57" s="121"/>
      <c r="R57" s="120"/>
      <c r="S57" s="121"/>
      <c r="T57" s="122"/>
      <c r="U57" s="123"/>
      <c r="V57" s="120"/>
      <c r="W57" s="123"/>
      <c r="X57" s="129"/>
      <c r="Y57" s="124"/>
      <c r="Z57" s="125"/>
      <c r="AA57" s="130"/>
      <c r="AB57" s="126"/>
      <c r="AC57" s="126"/>
      <c r="AD57" s="130"/>
      <c r="AH57" s="36"/>
    </row>
    <row r="58" spans="1:34" s="35" customFormat="1" ht="15.75" customHeight="1">
      <c r="A58" s="434" t="s">
        <v>410</v>
      </c>
      <c r="B58" s="435"/>
      <c r="C58" s="436"/>
      <c r="D58" s="435"/>
      <c r="E58" s="437"/>
      <c r="F58" s="437"/>
      <c r="G58" s="437"/>
      <c r="H58" s="437"/>
      <c r="I58" s="437"/>
      <c r="J58" s="437"/>
      <c r="K58" s="438"/>
      <c r="L58" s="127"/>
      <c r="M58" s="119"/>
      <c r="N58" s="128"/>
      <c r="O58" s="121"/>
      <c r="P58" s="122"/>
      <c r="Q58" s="121"/>
      <c r="R58" s="120"/>
      <c r="S58" s="121"/>
      <c r="T58" s="122"/>
      <c r="U58" s="123"/>
      <c r="V58" s="120"/>
      <c r="W58" s="123"/>
      <c r="X58" s="129"/>
      <c r="Y58" s="124"/>
      <c r="Z58" s="125"/>
      <c r="AA58" s="130"/>
      <c r="AB58" s="126"/>
      <c r="AC58" s="126"/>
      <c r="AD58" s="130"/>
      <c r="AH58" s="36"/>
    </row>
    <row r="59" spans="1:34" s="35" customFormat="1" ht="33" customHeight="1">
      <c r="A59" s="439"/>
      <c r="B59" s="440"/>
      <c r="C59" s="439"/>
      <c r="D59" s="439"/>
      <c r="E59" s="439"/>
      <c r="F59" s="439"/>
      <c r="G59" s="439"/>
      <c r="H59" s="439"/>
      <c r="I59" s="439"/>
      <c r="J59" s="439"/>
      <c r="K59" s="439"/>
      <c r="L59" s="127"/>
      <c r="M59" s="119"/>
      <c r="N59" s="128"/>
      <c r="O59" s="121"/>
      <c r="P59" s="122"/>
      <c r="Q59" s="121"/>
      <c r="R59" s="120"/>
      <c r="S59" s="121"/>
      <c r="T59" s="122"/>
      <c r="U59" s="123"/>
      <c r="V59" s="120"/>
      <c r="W59" s="123"/>
      <c r="X59" s="129"/>
      <c r="Y59" s="124"/>
      <c r="Z59" s="125"/>
      <c r="AA59" s="130"/>
      <c r="AB59" s="126"/>
      <c r="AC59" s="126"/>
      <c r="AD59" s="130"/>
      <c r="AH59" s="36"/>
    </row>
    <row r="60" spans="1:34" s="35" customFormat="1" ht="33" customHeight="1" thickBot="1">
      <c r="A60" s="182"/>
      <c r="B60" s="398"/>
      <c r="C60" s="336"/>
      <c r="D60" s="441"/>
      <c r="E60" s="259"/>
      <c r="F60" s="184"/>
      <c r="G60" s="185"/>
      <c r="H60" s="269"/>
      <c r="I60" s="381"/>
      <c r="J60" s="442"/>
      <c r="K60" s="443"/>
      <c r="L60" s="127"/>
      <c r="M60" s="119"/>
      <c r="N60" s="128"/>
      <c r="O60" s="121"/>
      <c r="P60" s="122"/>
      <c r="Q60" s="121"/>
      <c r="R60" s="120"/>
      <c r="S60" s="121"/>
      <c r="T60" s="122"/>
      <c r="U60" s="123"/>
      <c r="V60" s="120"/>
      <c r="W60" s="123"/>
      <c r="X60" s="129"/>
      <c r="Y60" s="124"/>
      <c r="Z60" s="123"/>
      <c r="AA60" s="193"/>
      <c r="AB60" s="126"/>
      <c r="AC60" s="126"/>
      <c r="AD60" s="130"/>
      <c r="AH60" s="36"/>
    </row>
    <row r="61" spans="1:32" s="35" customFormat="1" ht="13.5" customHeight="1" thickBot="1">
      <c r="A61" s="357" t="s">
        <v>54</v>
      </c>
      <c r="B61" s="358"/>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9"/>
      <c r="AA61" s="146" t="e">
        <f>SUM(#REF!)+AA40</f>
        <v>#REF!</v>
      </c>
      <c r="AB61" s="23" t="e">
        <f>SUM(#REF!)+AB40</f>
        <v>#REF!</v>
      </c>
      <c r="AC61" s="23" t="e">
        <f>SUM(#REF!)+AC40</f>
        <v>#REF!</v>
      </c>
      <c r="AD61" s="23"/>
      <c r="AE61" s="37" t="e">
        <f>SUM(AA61:AC61)</f>
        <v>#REF!</v>
      </c>
      <c r="AF61" s="194"/>
    </row>
    <row r="62" spans="1:31" s="35" customFormat="1" ht="13.5" customHeight="1" thickBot="1">
      <c r="A62" s="151"/>
      <c r="B62" s="144"/>
      <c r="C62" s="152"/>
      <c r="D62" s="144"/>
      <c r="E62" s="144" t="s">
        <v>296</v>
      </c>
      <c r="F62" s="153">
        <f>SUM(F11:F57)</f>
        <v>5381000</v>
      </c>
      <c r="G62" s="144"/>
      <c r="H62" s="144"/>
      <c r="I62" s="144"/>
      <c r="J62" s="144"/>
      <c r="K62" s="150"/>
      <c r="L62" s="144"/>
      <c r="M62" s="144"/>
      <c r="N62" s="144"/>
      <c r="O62" s="144"/>
      <c r="P62" s="144"/>
      <c r="Q62" s="144"/>
      <c r="R62" s="144"/>
      <c r="S62" s="144"/>
      <c r="T62" s="144"/>
      <c r="U62" s="144"/>
      <c r="V62" s="144"/>
      <c r="W62" s="144"/>
      <c r="X62" s="144"/>
      <c r="Y62" s="144"/>
      <c r="Z62" s="154"/>
      <c r="AA62" s="31"/>
      <c r="AB62" s="31"/>
      <c r="AC62" s="31"/>
      <c r="AD62" s="31"/>
      <c r="AE62" s="37"/>
    </row>
    <row r="63" spans="1:30" s="35" customFormat="1" ht="10.5" customHeight="1">
      <c r="A63"/>
      <c r="B63"/>
      <c r="C63" s="32"/>
      <c r="D63"/>
      <c r="E63"/>
      <c r="F63"/>
      <c r="G63"/>
      <c r="H63"/>
      <c r="I63"/>
      <c r="J63"/>
      <c r="K63"/>
      <c r="L63"/>
      <c r="M63"/>
      <c r="N63"/>
      <c r="O63"/>
      <c r="P63"/>
      <c r="Q63"/>
      <c r="R63"/>
      <c r="S63"/>
      <c r="T63"/>
      <c r="U63"/>
      <c r="V63"/>
      <c r="W63"/>
      <c r="X63"/>
      <c r="Y63"/>
      <c r="Z63"/>
      <c r="AA63"/>
      <c r="AB63"/>
      <c r="AC63"/>
      <c r="AD63"/>
    </row>
    <row r="64" spans="1:30" s="35" customFormat="1" ht="10.5" customHeight="1">
      <c r="A64"/>
      <c r="B64"/>
      <c r="C64" s="32"/>
      <c r="D64"/>
      <c r="E64"/>
      <c r="F64"/>
      <c r="G64"/>
      <c r="H64"/>
      <c r="I64"/>
      <c r="J64"/>
      <c r="K64"/>
      <c r="L64"/>
      <c r="M64"/>
      <c r="N64"/>
      <c r="O64"/>
      <c r="P64"/>
      <c r="Q64"/>
      <c r="R64"/>
      <c r="S64"/>
      <c r="T64"/>
      <c r="U64"/>
      <c r="V64"/>
      <c r="W64"/>
      <c r="X64"/>
      <c r="Y64"/>
      <c r="Z64"/>
      <c r="AA64"/>
      <c r="AB64"/>
      <c r="AC64"/>
      <c r="AD64"/>
    </row>
    <row r="65" spans="1:30" s="35" customFormat="1" ht="10.5" customHeight="1">
      <c r="A65"/>
      <c r="B65"/>
      <c r="C65" s="32"/>
      <c r="D65"/>
      <c r="E65"/>
      <c r="F65"/>
      <c r="G65"/>
      <c r="H65"/>
      <c r="I65"/>
      <c r="J65"/>
      <c r="K65"/>
      <c r="L65"/>
      <c r="M65"/>
      <c r="N65"/>
      <c r="O65"/>
      <c r="P65"/>
      <c r="Q65"/>
      <c r="R65"/>
      <c r="S65"/>
      <c r="T65"/>
      <c r="U65"/>
      <c r="V65"/>
      <c r="W65"/>
      <c r="X65"/>
      <c r="Y65"/>
      <c r="Z65"/>
      <c r="AA65"/>
      <c r="AB65"/>
      <c r="AC65"/>
      <c r="AD65"/>
    </row>
    <row r="66" spans="1:30" s="35" customFormat="1" ht="10.5" customHeight="1">
      <c r="A66"/>
      <c r="B66"/>
      <c r="C66" s="32"/>
      <c r="D66"/>
      <c r="E66"/>
      <c r="F66"/>
      <c r="G66"/>
      <c r="H66"/>
      <c r="I66"/>
      <c r="J66"/>
      <c r="K66"/>
      <c r="L66"/>
      <c r="M66"/>
      <c r="N66"/>
      <c r="O66"/>
      <c r="P66"/>
      <c r="Q66"/>
      <c r="R66"/>
      <c r="S66"/>
      <c r="T66"/>
      <c r="U66"/>
      <c r="V66"/>
      <c r="W66"/>
      <c r="X66"/>
      <c r="Y66"/>
      <c r="Z66"/>
      <c r="AA66"/>
      <c r="AB66"/>
      <c r="AC66" s="82" t="s">
        <v>54</v>
      </c>
      <c r="AD66" s="82"/>
    </row>
    <row r="67" spans="1:30" s="35" customFormat="1" ht="10.5" customHeight="1">
      <c r="A67"/>
      <c r="B67"/>
      <c r="C67" s="32"/>
      <c r="D67"/>
      <c r="E67"/>
      <c r="F67"/>
      <c r="G67"/>
      <c r="H67"/>
      <c r="I67"/>
      <c r="J67"/>
      <c r="K67"/>
      <c r="L67"/>
      <c r="M67"/>
      <c r="N67"/>
      <c r="O67"/>
      <c r="P67"/>
      <c r="Q67"/>
      <c r="R67"/>
      <c r="S67"/>
      <c r="T67"/>
      <c r="U67"/>
      <c r="V67"/>
      <c r="W67"/>
      <c r="X67"/>
      <c r="Y67"/>
      <c r="Z67"/>
      <c r="AA67"/>
      <c r="AB67"/>
      <c r="AC67"/>
      <c r="AD67"/>
    </row>
    <row r="68" spans="1:30" s="35" customFormat="1" ht="10.5" customHeight="1">
      <c r="A68"/>
      <c r="B68"/>
      <c r="C68" s="32"/>
      <c r="D68"/>
      <c r="E68"/>
      <c r="F68"/>
      <c r="G68"/>
      <c r="H68"/>
      <c r="I68"/>
      <c r="J68"/>
      <c r="K68"/>
      <c r="L68"/>
      <c r="M68"/>
      <c r="N68"/>
      <c r="O68"/>
      <c r="P68"/>
      <c r="Q68"/>
      <c r="R68"/>
      <c r="S68"/>
      <c r="T68"/>
      <c r="U68"/>
      <c r="V68"/>
      <c r="W68"/>
      <c r="X68"/>
      <c r="Y68"/>
      <c r="Z68"/>
      <c r="AA68"/>
      <c r="AB68"/>
      <c r="AC68"/>
      <c r="AD68"/>
    </row>
    <row r="69" spans="1:30" s="35" customFormat="1" ht="10.5" customHeight="1">
      <c r="A69"/>
      <c r="B69"/>
      <c r="C69" s="32"/>
      <c r="D69"/>
      <c r="E69"/>
      <c r="F69"/>
      <c r="G69"/>
      <c r="H69"/>
      <c r="I69"/>
      <c r="J69"/>
      <c r="K69"/>
      <c r="L69"/>
      <c r="M69"/>
      <c r="N69"/>
      <c r="O69"/>
      <c r="P69"/>
      <c r="Q69"/>
      <c r="R69"/>
      <c r="S69"/>
      <c r="T69"/>
      <c r="U69"/>
      <c r="V69"/>
      <c r="W69"/>
      <c r="X69"/>
      <c r="Y69"/>
      <c r="Z69"/>
      <c r="AA69"/>
      <c r="AB69"/>
      <c r="AC69"/>
      <c r="AD69"/>
    </row>
    <row r="70" spans="1:30" s="35" customFormat="1" ht="10.5" customHeight="1">
      <c r="A70"/>
      <c r="B70"/>
      <c r="C70" s="32"/>
      <c r="D70"/>
      <c r="E70"/>
      <c r="F70"/>
      <c r="G70"/>
      <c r="H70"/>
      <c r="I70"/>
      <c r="J70"/>
      <c r="K70"/>
      <c r="L70"/>
      <c r="M70"/>
      <c r="N70"/>
      <c r="O70"/>
      <c r="P70"/>
      <c r="Q70"/>
      <c r="R70"/>
      <c r="S70"/>
      <c r="T70"/>
      <c r="U70"/>
      <c r="V70"/>
      <c r="W70"/>
      <c r="X70"/>
      <c r="Y70"/>
      <c r="Z70"/>
      <c r="AA70"/>
      <c r="AB70"/>
      <c r="AC70"/>
      <c r="AD70"/>
    </row>
    <row r="71" spans="1:30" s="35" customFormat="1" ht="10.5" customHeight="1">
      <c r="A71"/>
      <c r="B71"/>
      <c r="C71" s="32"/>
      <c r="D71"/>
      <c r="E71"/>
      <c r="F71"/>
      <c r="G71"/>
      <c r="H71"/>
      <c r="I71"/>
      <c r="J71"/>
      <c r="K71"/>
      <c r="L71"/>
      <c r="M71"/>
      <c r="N71"/>
      <c r="O71"/>
      <c r="P71"/>
      <c r="Q71"/>
      <c r="R71"/>
      <c r="S71"/>
      <c r="T71"/>
      <c r="U71"/>
      <c r="V71"/>
      <c r="W71"/>
      <c r="X71"/>
      <c r="Y71"/>
      <c r="Z71"/>
      <c r="AA71"/>
      <c r="AB71"/>
      <c r="AC71"/>
      <c r="AD71"/>
    </row>
    <row r="72" spans="1:30" s="35" customFormat="1" ht="10.5" customHeight="1">
      <c r="A72"/>
      <c r="B72"/>
      <c r="C72" s="32"/>
      <c r="D72"/>
      <c r="E72"/>
      <c r="F72"/>
      <c r="G72"/>
      <c r="H72"/>
      <c r="I72"/>
      <c r="J72"/>
      <c r="K72"/>
      <c r="L72"/>
      <c r="M72"/>
      <c r="N72"/>
      <c r="O72"/>
      <c r="P72"/>
      <c r="Q72"/>
      <c r="R72"/>
      <c r="S72"/>
      <c r="T72"/>
      <c r="U72"/>
      <c r="V72"/>
      <c r="W72"/>
      <c r="X72"/>
      <c r="Y72"/>
      <c r="Z72"/>
      <c r="AA72"/>
      <c r="AB72"/>
      <c r="AC72"/>
      <c r="AD72"/>
    </row>
    <row r="73" spans="1:30" s="35" customFormat="1" ht="10.5" customHeight="1">
      <c r="A73"/>
      <c r="B73"/>
      <c r="C73" s="32"/>
      <c r="D73"/>
      <c r="E73"/>
      <c r="F73"/>
      <c r="G73"/>
      <c r="H73"/>
      <c r="I73"/>
      <c r="J73"/>
      <c r="K73"/>
      <c r="L73"/>
      <c r="M73"/>
      <c r="N73"/>
      <c r="O73"/>
      <c r="P73"/>
      <c r="Q73"/>
      <c r="R73"/>
      <c r="S73"/>
      <c r="T73"/>
      <c r="U73"/>
      <c r="V73"/>
      <c r="W73"/>
      <c r="X73"/>
      <c r="Y73"/>
      <c r="Z73"/>
      <c r="AA73"/>
      <c r="AB73"/>
      <c r="AC73"/>
      <c r="AD73"/>
    </row>
    <row r="74" spans="1:30" s="35" customFormat="1" ht="10.5" customHeight="1">
      <c r="A74"/>
      <c r="B74"/>
      <c r="C74" s="32"/>
      <c r="D74"/>
      <c r="E74"/>
      <c r="F74"/>
      <c r="G74"/>
      <c r="H74"/>
      <c r="I74"/>
      <c r="J74"/>
      <c r="K74"/>
      <c r="L74"/>
      <c r="M74"/>
      <c r="N74"/>
      <c r="O74"/>
      <c r="P74"/>
      <c r="Q74"/>
      <c r="R74"/>
      <c r="S74"/>
      <c r="T74"/>
      <c r="U74"/>
      <c r="V74"/>
      <c r="W74"/>
      <c r="X74"/>
      <c r="Y74"/>
      <c r="Z74"/>
      <c r="AA74"/>
      <c r="AB74"/>
      <c r="AC74"/>
      <c r="AD74"/>
    </row>
    <row r="75" spans="1:30" s="35" customFormat="1" ht="10.5" customHeight="1">
      <c r="A75"/>
      <c r="B75"/>
      <c r="C75" s="32"/>
      <c r="D75"/>
      <c r="E75"/>
      <c r="F75"/>
      <c r="G75"/>
      <c r="H75"/>
      <c r="I75"/>
      <c r="J75"/>
      <c r="K75"/>
      <c r="L75"/>
      <c r="M75"/>
      <c r="N75"/>
      <c r="O75"/>
      <c r="P75"/>
      <c r="Q75"/>
      <c r="R75"/>
      <c r="S75"/>
      <c r="T75"/>
      <c r="U75"/>
      <c r="V75"/>
      <c r="W75"/>
      <c r="X75"/>
      <c r="Y75"/>
      <c r="Z75"/>
      <c r="AA75"/>
      <c r="AB75"/>
      <c r="AC75"/>
      <c r="AD75"/>
    </row>
    <row r="76" spans="1:30" s="35" customFormat="1" ht="10.5" customHeight="1">
      <c r="A76"/>
      <c r="B76"/>
      <c r="C76" s="32"/>
      <c r="D76"/>
      <c r="E76"/>
      <c r="F76"/>
      <c r="G76"/>
      <c r="H76"/>
      <c r="I76"/>
      <c r="J76"/>
      <c r="K76"/>
      <c r="L76"/>
      <c r="M76"/>
      <c r="N76"/>
      <c r="O76"/>
      <c r="P76"/>
      <c r="Q76"/>
      <c r="R76"/>
      <c r="S76"/>
      <c r="T76"/>
      <c r="U76"/>
      <c r="V76"/>
      <c r="W76"/>
      <c r="X76"/>
      <c r="Y76"/>
      <c r="Z76"/>
      <c r="AA76"/>
      <c r="AB76"/>
      <c r="AC76"/>
      <c r="AD76"/>
    </row>
    <row r="77" spans="1:30" s="35" customFormat="1" ht="10.5" customHeight="1">
      <c r="A77"/>
      <c r="B77"/>
      <c r="C77" s="32"/>
      <c r="D77"/>
      <c r="E77"/>
      <c r="F77"/>
      <c r="G77"/>
      <c r="H77"/>
      <c r="I77"/>
      <c r="J77"/>
      <c r="K77"/>
      <c r="L77"/>
      <c r="M77"/>
      <c r="N77"/>
      <c r="O77"/>
      <c r="P77"/>
      <c r="Q77"/>
      <c r="R77"/>
      <c r="S77"/>
      <c r="T77"/>
      <c r="U77"/>
      <c r="V77"/>
      <c r="W77"/>
      <c r="X77"/>
      <c r="Y77"/>
      <c r="Z77"/>
      <c r="AA77"/>
      <c r="AB77"/>
      <c r="AC77"/>
      <c r="AD77"/>
    </row>
    <row r="78" spans="1:30" s="35" customFormat="1" ht="10.5" customHeight="1">
      <c r="A78"/>
      <c r="B78"/>
      <c r="C78" s="32"/>
      <c r="D78"/>
      <c r="E78"/>
      <c r="F78"/>
      <c r="G78"/>
      <c r="H78"/>
      <c r="I78"/>
      <c r="J78"/>
      <c r="K78"/>
      <c r="L78"/>
      <c r="M78"/>
      <c r="N78"/>
      <c r="O78"/>
      <c r="P78"/>
      <c r="Q78"/>
      <c r="R78"/>
      <c r="S78"/>
      <c r="T78"/>
      <c r="U78"/>
      <c r="V78"/>
      <c r="W78"/>
      <c r="X78"/>
      <c r="Y78"/>
      <c r="Z78"/>
      <c r="AA78"/>
      <c r="AB78"/>
      <c r="AC78"/>
      <c r="AD78"/>
    </row>
    <row r="79" spans="1:30" s="35" customFormat="1" ht="10.5" customHeight="1">
      <c r="A79"/>
      <c r="B79"/>
      <c r="C79" s="32"/>
      <c r="D79"/>
      <c r="E79"/>
      <c r="F79"/>
      <c r="G79"/>
      <c r="H79"/>
      <c r="I79"/>
      <c r="J79"/>
      <c r="K79"/>
      <c r="L79"/>
      <c r="M79"/>
      <c r="N79"/>
      <c r="O79"/>
      <c r="P79"/>
      <c r="Q79"/>
      <c r="R79"/>
      <c r="S79"/>
      <c r="T79"/>
      <c r="U79"/>
      <c r="V79"/>
      <c r="W79"/>
      <c r="X79"/>
      <c r="Y79"/>
      <c r="Z79"/>
      <c r="AA79"/>
      <c r="AB79"/>
      <c r="AC79"/>
      <c r="AD79"/>
    </row>
    <row r="80" spans="1:30" s="35" customFormat="1" ht="10.5" customHeight="1">
      <c r="A80"/>
      <c r="B80"/>
      <c r="C80" s="32"/>
      <c r="D80"/>
      <c r="E80"/>
      <c r="F80"/>
      <c r="G80"/>
      <c r="H80"/>
      <c r="I80"/>
      <c r="J80"/>
      <c r="K80"/>
      <c r="L80"/>
      <c r="M80"/>
      <c r="N80"/>
      <c r="O80"/>
      <c r="P80"/>
      <c r="Q80"/>
      <c r="R80"/>
      <c r="S80"/>
      <c r="T80"/>
      <c r="U80"/>
      <c r="V80"/>
      <c r="W80"/>
      <c r="X80"/>
      <c r="Y80"/>
      <c r="Z80"/>
      <c r="AA80"/>
      <c r="AB80"/>
      <c r="AC80"/>
      <c r="AD80"/>
    </row>
    <row r="81" spans="1:30" s="35" customFormat="1" ht="10.5" customHeight="1">
      <c r="A81"/>
      <c r="B81"/>
      <c r="C81" s="32"/>
      <c r="D81"/>
      <c r="E81"/>
      <c r="F81"/>
      <c r="G81"/>
      <c r="H81"/>
      <c r="I81"/>
      <c r="J81"/>
      <c r="K81"/>
      <c r="L81"/>
      <c r="M81"/>
      <c r="N81"/>
      <c r="O81"/>
      <c r="P81"/>
      <c r="Q81"/>
      <c r="R81"/>
      <c r="S81"/>
      <c r="T81"/>
      <c r="U81"/>
      <c r="V81"/>
      <c r="W81"/>
      <c r="X81"/>
      <c r="Y81"/>
      <c r="Z81"/>
      <c r="AA81"/>
      <c r="AB81"/>
      <c r="AC81"/>
      <c r="AD81"/>
    </row>
    <row r="82" spans="1:30" s="35" customFormat="1" ht="10.5" customHeight="1">
      <c r="A82"/>
      <c r="B82"/>
      <c r="C82" s="32"/>
      <c r="D82"/>
      <c r="E82"/>
      <c r="F82"/>
      <c r="G82"/>
      <c r="H82"/>
      <c r="I82"/>
      <c r="J82"/>
      <c r="K82"/>
      <c r="L82"/>
      <c r="M82"/>
      <c r="N82"/>
      <c r="O82"/>
      <c r="P82"/>
      <c r="Q82"/>
      <c r="R82"/>
      <c r="S82"/>
      <c r="T82"/>
      <c r="U82"/>
      <c r="V82"/>
      <c r="W82"/>
      <c r="X82"/>
      <c r="Y82"/>
      <c r="Z82"/>
      <c r="AA82"/>
      <c r="AB82"/>
      <c r="AC82"/>
      <c r="AD82"/>
    </row>
    <row r="83" spans="1:30" s="35" customFormat="1" ht="10.5" customHeight="1">
      <c r="A83"/>
      <c r="B83"/>
      <c r="C83" s="32"/>
      <c r="D83"/>
      <c r="E83"/>
      <c r="F83"/>
      <c r="G83"/>
      <c r="H83"/>
      <c r="I83"/>
      <c r="J83"/>
      <c r="K83"/>
      <c r="L83"/>
      <c r="M83"/>
      <c r="N83"/>
      <c r="O83"/>
      <c r="P83"/>
      <c r="Q83"/>
      <c r="R83"/>
      <c r="S83"/>
      <c r="T83"/>
      <c r="U83"/>
      <c r="V83"/>
      <c r="W83"/>
      <c r="X83"/>
      <c r="Y83"/>
      <c r="Z83"/>
      <c r="AA83"/>
      <c r="AB83"/>
      <c r="AC83"/>
      <c r="AD83"/>
    </row>
    <row r="84" spans="1:30" s="35" customFormat="1" ht="10.5" customHeight="1">
      <c r="A84"/>
      <c r="B84"/>
      <c r="C84" s="32"/>
      <c r="D84"/>
      <c r="E84"/>
      <c r="F84"/>
      <c r="G84"/>
      <c r="H84"/>
      <c r="I84"/>
      <c r="J84"/>
      <c r="K84"/>
      <c r="L84"/>
      <c r="M84"/>
      <c r="N84"/>
      <c r="O84"/>
      <c r="P84"/>
      <c r="Q84"/>
      <c r="R84"/>
      <c r="S84"/>
      <c r="T84"/>
      <c r="U84"/>
      <c r="V84"/>
      <c r="W84"/>
      <c r="X84"/>
      <c r="Y84"/>
      <c r="Z84"/>
      <c r="AA84"/>
      <c r="AB84"/>
      <c r="AC84"/>
      <c r="AD84"/>
    </row>
    <row r="85" spans="1:30" s="35" customFormat="1" ht="10.5" customHeight="1">
      <c r="A85"/>
      <c r="B85"/>
      <c r="C85" s="32"/>
      <c r="D85"/>
      <c r="E85"/>
      <c r="F85"/>
      <c r="G85"/>
      <c r="H85"/>
      <c r="I85"/>
      <c r="J85"/>
      <c r="K85"/>
      <c r="L85"/>
      <c r="M85"/>
      <c r="N85"/>
      <c r="O85"/>
      <c r="P85"/>
      <c r="Q85"/>
      <c r="R85"/>
      <c r="S85"/>
      <c r="T85"/>
      <c r="U85"/>
      <c r="V85"/>
      <c r="W85"/>
      <c r="X85"/>
      <c r="Y85"/>
      <c r="Z85"/>
      <c r="AA85"/>
      <c r="AB85"/>
      <c r="AC85"/>
      <c r="AD85"/>
    </row>
    <row r="86" spans="1:30" s="35" customFormat="1" ht="10.5" customHeight="1">
      <c r="A86"/>
      <c r="B86"/>
      <c r="C86" s="32"/>
      <c r="D86"/>
      <c r="E86"/>
      <c r="F86"/>
      <c r="G86"/>
      <c r="H86"/>
      <c r="I86"/>
      <c r="J86"/>
      <c r="K86"/>
      <c r="L86"/>
      <c r="M86"/>
      <c r="N86"/>
      <c r="O86"/>
      <c r="P86"/>
      <c r="Q86"/>
      <c r="R86"/>
      <c r="S86"/>
      <c r="T86"/>
      <c r="U86"/>
      <c r="V86"/>
      <c r="W86"/>
      <c r="X86"/>
      <c r="Y86"/>
      <c r="Z86"/>
      <c r="AA86"/>
      <c r="AB86"/>
      <c r="AC86"/>
      <c r="AD86"/>
    </row>
    <row r="87" spans="1:30" s="35" customFormat="1" ht="10.5" customHeight="1">
      <c r="A87"/>
      <c r="B87"/>
      <c r="C87" s="32"/>
      <c r="D87"/>
      <c r="E87"/>
      <c r="F87"/>
      <c r="G87"/>
      <c r="H87"/>
      <c r="I87"/>
      <c r="J87"/>
      <c r="K87"/>
      <c r="L87"/>
      <c r="M87"/>
      <c r="N87"/>
      <c r="O87"/>
      <c r="P87"/>
      <c r="Q87"/>
      <c r="R87"/>
      <c r="S87"/>
      <c r="T87"/>
      <c r="U87"/>
      <c r="V87"/>
      <c r="W87"/>
      <c r="X87"/>
      <c r="Y87"/>
      <c r="Z87"/>
      <c r="AA87"/>
      <c r="AB87"/>
      <c r="AC87"/>
      <c r="AD87"/>
    </row>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sheetData>
  <sheetProtection/>
  <mergeCells count="1">
    <mergeCell ref="A61:Z61"/>
  </mergeCells>
  <dataValidations count="1">
    <dataValidation type="list" allowBlank="1" showInputMessage="1" showErrorMessage="1" sqref="S11:S23 Q11:Q23 U11:U23 O11:O23 W11:W23 Y11:Y23 Y28:Y39 Q28:Q39 O28:O39 S28:S39 U28:U39 W28:W39 Q42:Q60 W42:W60 O42:O60 Y42:Y60 U42:U60 S42:S60">
      <formula1>#REF!</formula1>
    </dataValidation>
  </dataValidations>
  <printOptions/>
  <pageMargins left="0.75" right="0.25" top="0.24" bottom="0.25" header="0.5" footer="0.5"/>
  <pageSetup fitToHeight="0" fitToWidth="1" horizontalDpi="600" verticalDpi="600" orientation="landscape" scale="98" r:id="rId1"/>
  <rowBreaks count="2" manualBreakCount="2">
    <brk id="23" max="30" man="1"/>
    <brk id="40" max="30" man="1"/>
  </rowBreaks>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zoomScale="104" zoomScaleNormal="104" zoomScalePageLayoutView="0" workbookViewId="0" topLeftCell="A1">
      <pane ySplit="3" topLeftCell="A16" activePane="bottomLeft" state="frozen"/>
      <selection pane="topLeft" activeCell="A1" sqref="A1"/>
      <selection pane="bottomLeft" activeCell="C15" sqref="C15"/>
    </sheetView>
  </sheetViews>
  <sheetFormatPr defaultColWidth="9.140625" defaultRowHeight="12.75"/>
  <cols>
    <col min="1" max="1" width="4.7109375" style="0" customWidth="1"/>
    <col min="2" max="2" width="6.7109375" style="0" customWidth="1"/>
    <col min="3" max="3" width="8.7109375" style="32" customWidth="1"/>
    <col min="4" max="4" width="5.7109375" style="0" customWidth="1"/>
    <col min="5" max="5" width="46.7109375" style="0" customWidth="1"/>
    <col min="6" max="6" width="9.7109375" style="0" customWidth="1"/>
    <col min="7" max="7" width="5.7109375" style="0" customWidth="1"/>
    <col min="8" max="8" width="8.7109375" style="0" customWidth="1"/>
    <col min="9" max="9" width="6.7109375" style="0" customWidth="1"/>
    <col min="10" max="10" width="30.7109375" style="0" customWidth="1"/>
  </cols>
  <sheetData>
    <row r="1" spans="1:10" ht="30" customHeight="1">
      <c r="A1" s="360" t="s">
        <v>78</v>
      </c>
      <c r="B1" s="360"/>
      <c r="C1" s="360"/>
      <c r="D1" s="360"/>
      <c r="E1" s="360"/>
      <c r="F1" s="360"/>
      <c r="G1" s="360"/>
      <c r="H1" s="360"/>
      <c r="I1" s="360"/>
      <c r="J1" s="360"/>
    </row>
    <row r="2" spans="1:10" ht="54" customHeight="1">
      <c r="A2" s="24" t="s">
        <v>40</v>
      </c>
      <c r="B2" s="7" t="s">
        <v>15</v>
      </c>
      <c r="C2" s="7" t="s">
        <v>14</v>
      </c>
      <c r="D2" s="8" t="s">
        <v>62</v>
      </c>
      <c r="E2" s="9" t="s">
        <v>53</v>
      </c>
      <c r="F2" s="8" t="s">
        <v>12</v>
      </c>
      <c r="G2" s="8" t="s">
        <v>86</v>
      </c>
      <c r="H2" s="8" t="s">
        <v>81</v>
      </c>
      <c r="I2" s="8" t="s">
        <v>16</v>
      </c>
      <c r="J2" s="10" t="s">
        <v>72</v>
      </c>
    </row>
    <row r="3" spans="1:10" ht="12.75">
      <c r="A3" s="38" t="s">
        <v>55</v>
      </c>
      <c r="B3" s="38" t="s">
        <v>55</v>
      </c>
      <c r="C3" s="38" t="s">
        <v>55</v>
      </c>
      <c r="D3" s="38" t="s">
        <v>55</v>
      </c>
      <c r="E3" s="38" t="s">
        <v>55</v>
      </c>
      <c r="F3" s="38" t="s">
        <v>55</v>
      </c>
      <c r="G3" s="38" t="s">
        <v>55</v>
      </c>
      <c r="H3" s="38" t="s">
        <v>55</v>
      </c>
      <c r="I3" s="38" t="s">
        <v>55</v>
      </c>
      <c r="J3" s="38" t="s">
        <v>55</v>
      </c>
    </row>
    <row r="4" spans="1:10" ht="12.75">
      <c r="A4" s="74" t="s">
        <v>318</v>
      </c>
      <c r="B4" s="75"/>
      <c r="C4" s="212"/>
      <c r="D4" s="292"/>
      <c r="E4" s="293"/>
      <c r="F4" s="293"/>
      <c r="G4" s="324"/>
      <c r="H4" s="324"/>
      <c r="I4" s="324"/>
      <c r="J4" s="325"/>
    </row>
    <row r="5" spans="1:10" ht="30.75" customHeight="1">
      <c r="A5" s="213">
        <v>1</v>
      </c>
      <c r="B5" s="250">
        <v>1722</v>
      </c>
      <c r="C5" s="291" t="s">
        <v>43</v>
      </c>
      <c r="D5" s="243">
        <v>10.7</v>
      </c>
      <c r="E5" s="197" t="s">
        <v>222</v>
      </c>
      <c r="F5" s="198">
        <v>60000</v>
      </c>
      <c r="G5" s="199">
        <v>24</v>
      </c>
      <c r="H5" s="70" t="s">
        <v>229</v>
      </c>
      <c r="I5" s="296" t="s">
        <v>57</v>
      </c>
      <c r="J5" s="201" t="s">
        <v>223</v>
      </c>
    </row>
    <row r="6" spans="1:10" ht="30.75" customHeight="1">
      <c r="A6" s="196">
        <v>2</v>
      </c>
      <c r="B6" s="250">
        <v>1750</v>
      </c>
      <c r="C6" s="291" t="s">
        <v>43</v>
      </c>
      <c r="D6" s="244">
        <v>1.5</v>
      </c>
      <c r="E6" s="237" t="s">
        <v>224</v>
      </c>
      <c r="F6" s="198">
        <v>150000</v>
      </c>
      <c r="G6" s="199">
        <v>18</v>
      </c>
      <c r="H6" s="214" t="s">
        <v>228</v>
      </c>
      <c r="I6" s="294">
        <v>4.7</v>
      </c>
      <c r="J6" s="201" t="s">
        <v>234</v>
      </c>
    </row>
    <row r="7" spans="1:10" ht="30.75" customHeight="1">
      <c r="A7" s="310">
        <v>3</v>
      </c>
      <c r="B7" s="311">
        <v>1751</v>
      </c>
      <c r="C7" s="312" t="s">
        <v>43</v>
      </c>
      <c r="D7" s="290">
        <v>1.5</v>
      </c>
      <c r="E7" s="254" t="s">
        <v>225</v>
      </c>
      <c r="F7" s="307">
        <v>180000</v>
      </c>
      <c r="G7" s="313">
        <v>18</v>
      </c>
      <c r="H7" s="314" t="s">
        <v>228</v>
      </c>
      <c r="I7" s="315">
        <v>1.4</v>
      </c>
      <c r="J7" s="316" t="s">
        <v>234</v>
      </c>
    </row>
    <row r="8" spans="1:10" ht="30.75" customHeight="1">
      <c r="A8" s="306">
        <v>4</v>
      </c>
      <c r="B8" s="320">
        <v>1795</v>
      </c>
      <c r="C8" s="312" t="s">
        <v>43</v>
      </c>
      <c r="D8" s="323">
        <v>9.11</v>
      </c>
      <c r="E8" s="321" t="s">
        <v>315</v>
      </c>
      <c r="F8" s="322">
        <v>200000</v>
      </c>
      <c r="G8" s="308">
        <v>24</v>
      </c>
      <c r="H8" s="214" t="s">
        <v>317</v>
      </c>
      <c r="I8" s="296" t="s">
        <v>57</v>
      </c>
      <c r="J8" s="72" t="s">
        <v>319</v>
      </c>
    </row>
    <row r="9" spans="1:10" ht="30.75" customHeight="1">
      <c r="A9" s="310">
        <v>5</v>
      </c>
      <c r="B9" s="326">
        <v>1843</v>
      </c>
      <c r="C9" s="312" t="s">
        <v>43</v>
      </c>
      <c r="D9" s="327">
        <v>6.1</v>
      </c>
      <c r="E9" s="328" t="s">
        <v>316</v>
      </c>
      <c r="F9" s="307">
        <v>99000</v>
      </c>
      <c r="G9" s="313">
        <v>18</v>
      </c>
      <c r="H9" s="314" t="s">
        <v>320</v>
      </c>
      <c r="I9" s="315" t="s">
        <v>57</v>
      </c>
      <c r="J9" s="329" t="s">
        <v>321</v>
      </c>
    </row>
    <row r="10" spans="1:10" ht="30.75" customHeight="1">
      <c r="A10" s="306">
        <v>6</v>
      </c>
      <c r="B10" s="320">
        <v>1845</v>
      </c>
      <c r="C10" s="260" t="s">
        <v>43</v>
      </c>
      <c r="D10" s="323">
        <v>5.1</v>
      </c>
      <c r="E10" s="321" t="s">
        <v>221</v>
      </c>
      <c r="F10" s="322">
        <v>200000</v>
      </c>
      <c r="G10" s="308">
        <v>18</v>
      </c>
      <c r="H10" s="214" t="s">
        <v>203</v>
      </c>
      <c r="I10" s="309" t="s">
        <v>57</v>
      </c>
      <c r="J10" s="72" t="s">
        <v>322</v>
      </c>
    </row>
    <row r="11" spans="1:10" ht="15" customHeight="1">
      <c r="A11" s="74" t="s">
        <v>77</v>
      </c>
      <c r="B11" s="75"/>
      <c r="C11" s="212"/>
      <c r="D11" s="317"/>
      <c r="E11" s="318"/>
      <c r="F11" s="318"/>
      <c r="G11" s="75"/>
      <c r="H11" s="318"/>
      <c r="I11" s="75"/>
      <c r="J11" s="319"/>
    </row>
    <row r="12" spans="1:10" ht="28.5" customHeight="1">
      <c r="A12" s="196">
        <v>1</v>
      </c>
      <c r="B12" s="250">
        <v>1706</v>
      </c>
      <c r="C12" s="291" t="s">
        <v>43</v>
      </c>
      <c r="D12" s="243">
        <v>10.7</v>
      </c>
      <c r="E12" s="197" t="s">
        <v>213</v>
      </c>
      <c r="F12" s="198">
        <v>180000</v>
      </c>
      <c r="G12" s="199">
        <v>18</v>
      </c>
      <c r="H12" s="195" t="s">
        <v>191</v>
      </c>
      <c r="I12" s="296" t="s">
        <v>57</v>
      </c>
      <c r="J12" s="201" t="s">
        <v>415</v>
      </c>
    </row>
    <row r="13" spans="1:10" ht="38.25" customHeight="1">
      <c r="A13" s="196">
        <v>2</v>
      </c>
      <c r="B13" s="251">
        <v>1736</v>
      </c>
      <c r="C13" s="260" t="s">
        <v>43</v>
      </c>
      <c r="D13" s="295">
        <v>6.1</v>
      </c>
      <c r="E13" s="206" t="s">
        <v>230</v>
      </c>
      <c r="F13" s="57">
        <v>98000</v>
      </c>
      <c r="G13" s="73">
        <v>12</v>
      </c>
      <c r="H13" s="214" t="s">
        <v>202</v>
      </c>
      <c r="I13" s="54" t="s">
        <v>57</v>
      </c>
      <c r="J13" s="72" t="s">
        <v>298</v>
      </c>
    </row>
    <row r="14" spans="1:10" ht="38.25" customHeight="1">
      <c r="A14" s="196">
        <v>3</v>
      </c>
      <c r="B14" s="251">
        <v>1737</v>
      </c>
      <c r="C14" s="260" t="s">
        <v>43</v>
      </c>
      <c r="D14" s="295">
        <v>1.3</v>
      </c>
      <c r="E14" s="206" t="s">
        <v>231</v>
      </c>
      <c r="F14" s="57">
        <v>180000</v>
      </c>
      <c r="G14" s="73">
        <v>24</v>
      </c>
      <c r="H14" s="214" t="s">
        <v>198</v>
      </c>
      <c r="I14" s="54" t="s">
        <v>57</v>
      </c>
      <c r="J14" s="72" t="s">
        <v>232</v>
      </c>
    </row>
    <row r="15" spans="1:10" ht="38.25" customHeight="1">
      <c r="A15" s="196">
        <v>4</v>
      </c>
      <c r="B15" s="251">
        <v>1761</v>
      </c>
      <c r="C15" s="260" t="s">
        <v>43</v>
      </c>
      <c r="D15" s="295">
        <v>1.8</v>
      </c>
      <c r="E15" s="206" t="s">
        <v>238</v>
      </c>
      <c r="F15" s="57">
        <v>150000</v>
      </c>
      <c r="G15" s="73">
        <v>24</v>
      </c>
      <c r="H15" s="214" t="s">
        <v>214</v>
      </c>
      <c r="I15" s="48">
        <v>1.12</v>
      </c>
      <c r="J15" s="72" t="s">
        <v>254</v>
      </c>
    </row>
    <row r="16" spans="1:10" ht="38.25" customHeight="1">
      <c r="A16" s="196">
        <v>5</v>
      </c>
      <c r="B16" s="251">
        <v>1776</v>
      </c>
      <c r="C16" s="260" t="s">
        <v>43</v>
      </c>
      <c r="D16" s="248">
        <v>4.3</v>
      </c>
      <c r="E16" s="206" t="s">
        <v>256</v>
      </c>
      <c r="F16" s="57">
        <v>100000</v>
      </c>
      <c r="G16" s="73">
        <v>18</v>
      </c>
      <c r="H16" s="214" t="s">
        <v>194</v>
      </c>
      <c r="I16" s="48" t="s">
        <v>57</v>
      </c>
      <c r="J16" s="72" t="s">
        <v>255</v>
      </c>
    </row>
    <row r="17" spans="1:10" ht="38.25" customHeight="1">
      <c r="A17" s="196">
        <v>6</v>
      </c>
      <c r="B17" s="251">
        <v>1777</v>
      </c>
      <c r="C17" s="260" t="s">
        <v>43</v>
      </c>
      <c r="D17" s="248">
        <v>2.1</v>
      </c>
      <c r="E17" s="206" t="s">
        <v>257</v>
      </c>
      <c r="F17" s="57">
        <v>300000</v>
      </c>
      <c r="G17" s="73">
        <v>36</v>
      </c>
      <c r="H17" s="214" t="s">
        <v>150</v>
      </c>
      <c r="I17" s="48" t="s">
        <v>57</v>
      </c>
      <c r="J17" s="72" t="s">
        <v>255</v>
      </c>
    </row>
    <row r="18" spans="1:10" ht="38.25" customHeight="1">
      <c r="A18" s="196">
        <v>7</v>
      </c>
      <c r="B18" s="251">
        <v>1779</v>
      </c>
      <c r="C18" s="260" t="s">
        <v>43</v>
      </c>
      <c r="D18" s="248">
        <v>10.7</v>
      </c>
      <c r="E18" s="206" t="s">
        <v>261</v>
      </c>
      <c r="F18" s="57">
        <v>175000</v>
      </c>
      <c r="G18" s="73">
        <v>30</v>
      </c>
      <c r="H18" s="214" t="s">
        <v>265</v>
      </c>
      <c r="I18" s="48" t="s">
        <v>57</v>
      </c>
      <c r="J18" s="72" t="s">
        <v>259</v>
      </c>
    </row>
    <row r="19" spans="1:10" ht="38.25" customHeight="1">
      <c r="A19" s="196">
        <v>8</v>
      </c>
      <c r="B19" s="251">
        <v>1782</v>
      </c>
      <c r="C19" s="260" t="s">
        <v>43</v>
      </c>
      <c r="D19" s="248">
        <v>7.5</v>
      </c>
      <c r="E19" s="206" t="s">
        <v>258</v>
      </c>
      <c r="F19" s="57">
        <v>120000</v>
      </c>
      <c r="G19" s="73">
        <v>18</v>
      </c>
      <c r="H19" s="214" t="s">
        <v>227</v>
      </c>
      <c r="I19" s="48" t="s">
        <v>57</v>
      </c>
      <c r="J19" s="72" t="s">
        <v>255</v>
      </c>
    </row>
    <row r="20" spans="1:10" ht="38.25" customHeight="1">
      <c r="A20" s="196">
        <v>9</v>
      </c>
      <c r="B20" s="251">
        <v>1787</v>
      </c>
      <c r="C20" s="260" t="s">
        <v>43</v>
      </c>
      <c r="D20" s="249">
        <v>9.12</v>
      </c>
      <c r="E20" s="206" t="s">
        <v>263</v>
      </c>
      <c r="F20" s="57">
        <v>100000</v>
      </c>
      <c r="G20" s="73">
        <v>16</v>
      </c>
      <c r="H20" s="214" t="s">
        <v>199</v>
      </c>
      <c r="I20" s="48" t="s">
        <v>297</v>
      </c>
      <c r="J20" s="72" t="s">
        <v>259</v>
      </c>
    </row>
    <row r="21" spans="1:10" ht="38.25" customHeight="1">
      <c r="A21" s="196">
        <v>10</v>
      </c>
      <c r="B21" s="251">
        <v>1788</v>
      </c>
      <c r="C21" s="260" t="s">
        <v>43</v>
      </c>
      <c r="D21" s="249">
        <v>9.12</v>
      </c>
      <c r="E21" s="206" t="s">
        <v>262</v>
      </c>
      <c r="F21" s="57">
        <v>150000</v>
      </c>
      <c r="G21" s="73">
        <v>18</v>
      </c>
      <c r="H21" s="214" t="s">
        <v>199</v>
      </c>
      <c r="I21" s="48" t="s">
        <v>297</v>
      </c>
      <c r="J21" s="72" t="s">
        <v>259</v>
      </c>
    </row>
    <row r="22" spans="1:10" ht="38.25" customHeight="1">
      <c r="A22" s="196">
        <v>11</v>
      </c>
      <c r="B22" s="251">
        <v>1803</v>
      </c>
      <c r="C22" s="260" t="s">
        <v>43</v>
      </c>
      <c r="D22" s="249" t="s">
        <v>115</v>
      </c>
      <c r="E22" s="206" t="s">
        <v>266</v>
      </c>
      <c r="F22" s="57">
        <v>200000</v>
      </c>
      <c r="G22" s="73">
        <v>24</v>
      </c>
      <c r="H22" s="214" t="s">
        <v>208</v>
      </c>
      <c r="I22" s="48" t="s">
        <v>57</v>
      </c>
      <c r="J22" s="72" t="s">
        <v>268</v>
      </c>
    </row>
    <row r="23" spans="1:10" ht="38.25" customHeight="1">
      <c r="A23" s="196">
        <v>12</v>
      </c>
      <c r="B23" s="261">
        <v>1805</v>
      </c>
      <c r="C23" s="260" t="s">
        <v>43</v>
      </c>
      <c r="D23" s="262">
        <v>1.4</v>
      </c>
      <c r="E23" s="187" t="s">
        <v>267</v>
      </c>
      <c r="F23" s="57">
        <v>350000</v>
      </c>
      <c r="G23" s="73">
        <v>36</v>
      </c>
      <c r="H23" s="214" t="s">
        <v>302</v>
      </c>
      <c r="I23" s="48" t="s">
        <v>57</v>
      </c>
      <c r="J23" s="72" t="s">
        <v>268</v>
      </c>
    </row>
    <row r="24" spans="1:10" ht="38.25" customHeight="1">
      <c r="A24" s="196">
        <v>13</v>
      </c>
      <c r="B24" s="261">
        <v>1813</v>
      </c>
      <c r="C24" s="260" t="s">
        <v>43</v>
      </c>
      <c r="D24" s="262">
        <v>4.7</v>
      </c>
      <c r="E24" s="297" t="s">
        <v>299</v>
      </c>
      <c r="F24" s="57">
        <v>200000</v>
      </c>
      <c r="G24" s="73">
        <v>24</v>
      </c>
      <c r="H24" s="214" t="s">
        <v>300</v>
      </c>
      <c r="I24" s="48" t="s">
        <v>57</v>
      </c>
      <c r="J24" s="72" t="s">
        <v>301</v>
      </c>
    </row>
    <row r="25" spans="1:10" ht="38.25" customHeight="1">
      <c r="A25" s="196">
        <v>14</v>
      </c>
      <c r="B25" s="251">
        <v>1822</v>
      </c>
      <c r="C25" s="260" t="s">
        <v>43</v>
      </c>
      <c r="D25" s="248">
        <v>7.6</v>
      </c>
      <c r="E25" s="197" t="s">
        <v>279</v>
      </c>
      <c r="F25" s="57">
        <v>160000</v>
      </c>
      <c r="G25" s="73">
        <v>24</v>
      </c>
      <c r="H25" s="214" t="s">
        <v>249</v>
      </c>
      <c r="I25" s="48" t="s">
        <v>57</v>
      </c>
      <c r="J25" s="72" t="s">
        <v>272</v>
      </c>
    </row>
    <row r="26" spans="1:10" ht="38.25" customHeight="1">
      <c r="A26" s="196">
        <v>15</v>
      </c>
      <c r="B26" s="251">
        <v>1826</v>
      </c>
      <c r="C26" s="260" t="s">
        <v>43</v>
      </c>
      <c r="D26" s="248">
        <v>8.4</v>
      </c>
      <c r="E26" s="197" t="s">
        <v>280</v>
      </c>
      <c r="F26" s="57">
        <v>225000</v>
      </c>
      <c r="G26" s="73">
        <v>30</v>
      </c>
      <c r="H26" s="214" t="s">
        <v>198</v>
      </c>
      <c r="I26" s="48" t="s">
        <v>57</v>
      </c>
      <c r="J26" s="72" t="s">
        <v>272</v>
      </c>
    </row>
    <row r="27" spans="1:10" ht="38.25" customHeight="1">
      <c r="A27" s="196">
        <v>16</v>
      </c>
      <c r="B27" s="251">
        <v>1828</v>
      </c>
      <c r="C27" s="260" t="s">
        <v>43</v>
      </c>
      <c r="D27" s="249">
        <v>4.1</v>
      </c>
      <c r="E27" s="197" t="s">
        <v>281</v>
      </c>
      <c r="F27" s="57">
        <v>120000</v>
      </c>
      <c r="G27" s="73">
        <v>24</v>
      </c>
      <c r="H27" s="214" t="s">
        <v>202</v>
      </c>
      <c r="I27" s="48" t="s">
        <v>57</v>
      </c>
      <c r="J27" s="72" t="s">
        <v>272</v>
      </c>
    </row>
    <row r="28" spans="1:10" ht="36" customHeight="1">
      <c r="A28" s="196">
        <v>17</v>
      </c>
      <c r="B28" s="251">
        <v>1832</v>
      </c>
      <c r="C28" s="260" t="s">
        <v>43</v>
      </c>
      <c r="D28" s="262">
        <v>1.4</v>
      </c>
      <c r="E28" s="197" t="s">
        <v>303</v>
      </c>
      <c r="F28" s="57">
        <v>110000</v>
      </c>
      <c r="G28" s="73">
        <v>15</v>
      </c>
      <c r="H28" s="214" t="s">
        <v>194</v>
      </c>
      <c r="I28" s="48" t="s">
        <v>57</v>
      </c>
      <c r="J28" s="72" t="s">
        <v>304</v>
      </c>
    </row>
    <row r="29" spans="1:10" ht="27" customHeight="1">
      <c r="A29" s="196">
        <v>18</v>
      </c>
      <c r="B29" s="251">
        <v>1834</v>
      </c>
      <c r="C29" s="260" t="s">
        <v>43</v>
      </c>
      <c r="D29" s="105" t="s">
        <v>305</v>
      </c>
      <c r="E29" s="197" t="s">
        <v>306</v>
      </c>
      <c r="F29" s="57">
        <v>160000</v>
      </c>
      <c r="G29" s="73">
        <v>18</v>
      </c>
      <c r="H29" s="214" t="s">
        <v>227</v>
      </c>
      <c r="I29" s="48" t="s">
        <v>57</v>
      </c>
      <c r="J29" s="72" t="s">
        <v>304</v>
      </c>
    </row>
  </sheetData>
  <sheetProtection/>
  <mergeCells count="1">
    <mergeCell ref="A1:J1"/>
  </mergeCells>
  <printOptions/>
  <pageMargins left="0.75" right="0.75" top="1" bottom="1" header="0.5" footer="0.5"/>
  <pageSetup fitToHeight="4" fitToWidth="1" horizontalDpi="600" verticalDpi="600" orientation="portrait" scale="67" r:id="rId1"/>
</worksheet>
</file>

<file path=xl/worksheets/sheet4.xml><?xml version="1.0" encoding="utf-8"?>
<worksheet xmlns="http://schemas.openxmlformats.org/spreadsheetml/2006/main" xmlns:r="http://schemas.openxmlformats.org/officeDocument/2006/relationships">
  <sheetPr>
    <pageSetUpPr fitToPage="1"/>
  </sheetPr>
  <dimension ref="A1:AJ57"/>
  <sheetViews>
    <sheetView zoomScale="90" zoomScaleNormal="90" zoomScalePageLayoutView="0" workbookViewId="0" topLeftCell="A40">
      <selection activeCell="E47" sqref="E47"/>
    </sheetView>
  </sheetViews>
  <sheetFormatPr defaultColWidth="9.140625" defaultRowHeight="12.75"/>
  <cols>
    <col min="1" max="1" width="4.7109375" style="0" customWidth="1"/>
    <col min="2" max="2" width="6.7109375" style="0" customWidth="1"/>
    <col min="3" max="3" width="8.7109375" style="0" customWidth="1"/>
    <col min="4" max="4" width="5.7109375" style="106" customWidth="1"/>
    <col min="5" max="5" width="46.7109375" style="0" customWidth="1"/>
    <col min="6" max="6" width="7.7109375" style="0" customWidth="1"/>
    <col min="7" max="8" width="5.7109375" style="0" customWidth="1"/>
    <col min="9" max="9" width="6.7109375" style="0" customWidth="1"/>
    <col min="10" max="10" width="15.421875" style="0" customWidth="1"/>
    <col min="11" max="11" width="12.7109375" style="0" customWidth="1"/>
    <col min="12" max="12" width="12.7109375" style="108" customWidth="1"/>
    <col min="13" max="13" width="6.7109375" style="0" hidden="1" customWidth="1"/>
    <col min="14" max="14" width="60.7109375" style="0" hidden="1" customWidth="1"/>
    <col min="15" max="15" width="10.7109375" style="0" hidden="1" customWidth="1"/>
    <col min="16" max="16" width="15.7109375" style="0" hidden="1" customWidth="1"/>
    <col min="17" max="17" width="10.7109375" style="0" hidden="1" customWidth="1"/>
    <col min="18" max="18" width="25.7109375" style="0" hidden="1" customWidth="1"/>
    <col min="19" max="19" width="10.7109375" style="0" hidden="1" customWidth="1"/>
    <col min="20" max="20" width="30.7109375" style="0" hidden="1" customWidth="1"/>
    <col min="21" max="21" width="10.7109375" style="0" hidden="1" customWidth="1"/>
    <col min="22" max="22" width="20.7109375" style="0" hidden="1" customWidth="1"/>
    <col min="23" max="23" width="10.7109375" style="0" hidden="1" customWidth="1"/>
    <col min="24" max="24" width="15.7109375" style="0" hidden="1" customWidth="1"/>
    <col min="25" max="25" width="10.7109375" style="0" hidden="1" customWidth="1"/>
    <col min="26" max="26" width="9.7109375" style="0" hidden="1" customWidth="1"/>
    <col min="27" max="31" width="0" style="0" hidden="1" customWidth="1"/>
  </cols>
  <sheetData>
    <row r="1" spans="1:10" ht="30" customHeight="1">
      <c r="A1" s="360" t="s">
        <v>80</v>
      </c>
      <c r="B1" s="360"/>
      <c r="C1" s="360"/>
      <c r="D1" s="360"/>
      <c r="E1" s="360"/>
      <c r="F1" s="360"/>
      <c r="G1" s="360"/>
      <c r="H1" s="360"/>
      <c r="I1" s="360"/>
      <c r="J1" s="360"/>
    </row>
    <row r="2" spans="1:14" ht="76.5">
      <c r="A2" s="24" t="s">
        <v>40</v>
      </c>
      <c r="B2" s="7" t="s">
        <v>15</v>
      </c>
      <c r="C2" s="7" t="s">
        <v>14</v>
      </c>
      <c r="D2" s="103" t="s">
        <v>62</v>
      </c>
      <c r="E2" s="9" t="s">
        <v>53</v>
      </c>
      <c r="F2" s="8" t="s">
        <v>12</v>
      </c>
      <c r="G2" s="8" t="s">
        <v>86</v>
      </c>
      <c r="H2" s="8" t="s">
        <v>81</v>
      </c>
      <c r="I2" s="8" t="s">
        <v>16</v>
      </c>
      <c r="J2" s="42" t="s">
        <v>79</v>
      </c>
      <c r="K2" s="8" t="s">
        <v>17</v>
      </c>
      <c r="L2" s="114" t="s">
        <v>50</v>
      </c>
      <c r="N2" s="21" t="s">
        <v>18</v>
      </c>
    </row>
    <row r="3" spans="1:14" ht="12.75">
      <c r="A3" s="38" t="s">
        <v>55</v>
      </c>
      <c r="B3" s="38" t="s">
        <v>55</v>
      </c>
      <c r="C3" s="38" t="s">
        <v>55</v>
      </c>
      <c r="D3" s="104" t="s">
        <v>55</v>
      </c>
      <c r="E3" s="38" t="s">
        <v>55</v>
      </c>
      <c r="F3" s="38" t="s">
        <v>55</v>
      </c>
      <c r="G3" s="38" t="s">
        <v>55</v>
      </c>
      <c r="H3" s="38" t="s">
        <v>55</v>
      </c>
      <c r="I3" s="38" t="s">
        <v>55</v>
      </c>
      <c r="J3" s="43" t="s">
        <v>55</v>
      </c>
      <c r="K3" s="38" t="s">
        <v>55</v>
      </c>
      <c r="L3" s="109" t="s">
        <v>55</v>
      </c>
      <c r="N3" s="38" t="s">
        <v>55</v>
      </c>
    </row>
    <row r="4" spans="1:14" ht="12.75">
      <c r="A4" s="38"/>
      <c r="B4" s="38"/>
      <c r="C4" s="38"/>
      <c r="D4" s="104"/>
      <c r="E4" s="38"/>
      <c r="F4" s="38"/>
      <c r="G4" s="38"/>
      <c r="H4" s="38"/>
      <c r="I4" s="38"/>
      <c r="J4" s="115"/>
      <c r="K4" s="38"/>
      <c r="L4" s="149"/>
      <c r="N4" s="38"/>
    </row>
    <row r="5" spans="1:14" ht="39" customHeight="1">
      <c r="A5" s="58">
        <v>1</v>
      </c>
      <c r="B5" s="301">
        <v>1368</v>
      </c>
      <c r="C5" s="291" t="s">
        <v>43</v>
      </c>
      <c r="D5" s="299">
        <v>4.5</v>
      </c>
      <c r="E5" s="59" t="s">
        <v>182</v>
      </c>
      <c r="F5" s="97">
        <v>135000</v>
      </c>
      <c r="G5" s="58">
        <v>24</v>
      </c>
      <c r="H5" s="100" t="s">
        <v>183</v>
      </c>
      <c r="I5" s="100" t="s">
        <v>57</v>
      </c>
      <c r="J5" s="367" t="s">
        <v>143</v>
      </c>
      <c r="K5" s="189">
        <v>39948</v>
      </c>
      <c r="L5" s="190" t="s">
        <v>0</v>
      </c>
      <c r="N5" s="148"/>
    </row>
    <row r="6" spans="1:34" ht="33.75" customHeight="1">
      <c r="A6" s="47">
        <v>2</v>
      </c>
      <c r="B6" s="200">
        <v>1425</v>
      </c>
      <c r="C6" s="291" t="s">
        <v>43</v>
      </c>
      <c r="D6" s="300">
        <v>4.3</v>
      </c>
      <c r="E6" s="49" t="s">
        <v>117</v>
      </c>
      <c r="F6" s="50">
        <v>185000</v>
      </c>
      <c r="G6" s="47">
        <v>24</v>
      </c>
      <c r="H6" s="51" t="s">
        <v>52</v>
      </c>
      <c r="I6" s="51" t="s">
        <v>57</v>
      </c>
      <c r="J6" s="368"/>
      <c r="K6" s="107">
        <v>39583</v>
      </c>
      <c r="L6" s="118" t="s">
        <v>116</v>
      </c>
      <c r="M6" s="77"/>
      <c r="N6" s="78"/>
      <c r="O6" s="79"/>
      <c r="P6" s="29"/>
      <c r="Q6" s="25"/>
      <c r="R6" s="29"/>
      <c r="S6" s="25"/>
      <c r="T6" s="29"/>
      <c r="U6" s="27"/>
      <c r="V6" s="28"/>
      <c r="W6" s="27"/>
      <c r="X6" s="28"/>
      <c r="Y6" s="26"/>
      <c r="Z6" s="30"/>
      <c r="AA6" s="80"/>
      <c r="AB6" s="81"/>
      <c r="AC6" s="81"/>
      <c r="AD6" s="81"/>
      <c r="AE6" s="81"/>
      <c r="AH6" s="32"/>
    </row>
    <row r="7" spans="1:31" ht="36" customHeight="1">
      <c r="A7" s="76">
        <v>3</v>
      </c>
      <c r="B7" s="302">
        <v>1426</v>
      </c>
      <c r="C7" s="291" t="s">
        <v>43</v>
      </c>
      <c r="D7" s="242">
        <v>4.3</v>
      </c>
      <c r="E7" s="158" t="s">
        <v>1</v>
      </c>
      <c r="F7" s="159">
        <v>100000</v>
      </c>
      <c r="G7" s="76">
        <v>18</v>
      </c>
      <c r="H7" s="167" t="s">
        <v>2</v>
      </c>
      <c r="I7" s="167" t="s">
        <v>57</v>
      </c>
      <c r="J7" s="368"/>
      <c r="K7" s="107">
        <v>39948</v>
      </c>
      <c r="L7" s="117" t="s">
        <v>0</v>
      </c>
      <c r="M7" s="77"/>
      <c r="N7" s="78"/>
      <c r="O7" s="79"/>
      <c r="P7" s="29"/>
      <c r="Q7" s="25"/>
      <c r="R7" s="29"/>
      <c r="S7" s="25"/>
      <c r="T7" s="29"/>
      <c r="U7" s="27"/>
      <c r="V7" s="28"/>
      <c r="W7" s="27"/>
      <c r="X7" s="28"/>
      <c r="Y7" s="26"/>
      <c r="Z7" s="30"/>
      <c r="AA7" s="80"/>
      <c r="AB7" s="81"/>
      <c r="AC7" s="81"/>
      <c r="AD7" s="81"/>
      <c r="AE7" s="81"/>
    </row>
    <row r="8" spans="1:31" ht="36" customHeight="1">
      <c r="A8" s="76">
        <v>4</v>
      </c>
      <c r="B8" s="200">
        <v>1434</v>
      </c>
      <c r="C8" s="291" t="s">
        <v>42</v>
      </c>
      <c r="D8" s="248">
        <v>10.5</v>
      </c>
      <c r="E8" s="158" t="s">
        <v>118</v>
      </c>
      <c r="F8" s="159">
        <v>250000</v>
      </c>
      <c r="G8" s="160">
        <v>24</v>
      </c>
      <c r="H8" s="202" t="s">
        <v>119</v>
      </c>
      <c r="I8" s="54" t="s">
        <v>57</v>
      </c>
      <c r="J8" s="368"/>
      <c r="K8" s="52" t="s">
        <v>39</v>
      </c>
      <c r="L8" s="171" t="s">
        <v>205</v>
      </c>
      <c r="M8" s="77"/>
      <c r="N8" s="78"/>
      <c r="O8" s="79"/>
      <c r="P8" s="29"/>
      <c r="Q8" s="25"/>
      <c r="R8" s="29"/>
      <c r="S8" s="25"/>
      <c r="T8" s="29"/>
      <c r="U8" s="27"/>
      <c r="V8" s="28"/>
      <c r="W8" s="27"/>
      <c r="X8" s="28"/>
      <c r="Y8" s="26"/>
      <c r="Z8" s="30"/>
      <c r="AA8" s="80"/>
      <c r="AB8" s="81"/>
      <c r="AC8" s="81"/>
      <c r="AD8" s="81"/>
      <c r="AE8" s="81"/>
    </row>
    <row r="9" spans="1:31" ht="30" customHeight="1">
      <c r="A9" s="76">
        <v>5</v>
      </c>
      <c r="B9" s="200">
        <v>1435</v>
      </c>
      <c r="C9" s="291" t="s">
        <v>43</v>
      </c>
      <c r="D9" s="300">
        <v>10.9</v>
      </c>
      <c r="E9" s="49" t="s">
        <v>120</v>
      </c>
      <c r="F9" s="50">
        <v>50000</v>
      </c>
      <c r="G9" s="47">
        <v>18</v>
      </c>
      <c r="H9" s="54" t="s">
        <v>121</v>
      </c>
      <c r="I9" s="51" t="s">
        <v>57</v>
      </c>
      <c r="J9" s="368"/>
      <c r="K9" s="107">
        <v>39583</v>
      </c>
      <c r="L9" s="117" t="s">
        <v>116</v>
      </c>
      <c r="M9" s="77"/>
      <c r="N9" s="78"/>
      <c r="O9" s="79"/>
      <c r="P9" s="29"/>
      <c r="Q9" s="25"/>
      <c r="R9" s="29"/>
      <c r="S9" s="25"/>
      <c r="T9" s="29"/>
      <c r="U9" s="27"/>
      <c r="V9" s="28"/>
      <c r="W9" s="27"/>
      <c r="X9" s="28"/>
      <c r="Y9" s="26"/>
      <c r="Z9" s="30"/>
      <c r="AA9" s="80"/>
      <c r="AB9" s="81"/>
      <c r="AC9" s="81"/>
      <c r="AD9" s="81"/>
      <c r="AE9" s="81"/>
    </row>
    <row r="10" spans="1:31" ht="30" customHeight="1">
      <c r="A10" s="47">
        <v>6</v>
      </c>
      <c r="B10" s="200">
        <v>1445</v>
      </c>
      <c r="C10" s="291" t="s">
        <v>42</v>
      </c>
      <c r="D10" s="248">
        <v>2.1</v>
      </c>
      <c r="E10" s="49" t="s">
        <v>122</v>
      </c>
      <c r="F10" s="50">
        <v>175000</v>
      </c>
      <c r="G10" s="67">
        <v>36</v>
      </c>
      <c r="H10" s="132" t="s">
        <v>123</v>
      </c>
      <c r="I10" s="54" t="s">
        <v>130</v>
      </c>
      <c r="J10" s="368"/>
      <c r="K10" s="52" t="s">
        <v>39</v>
      </c>
      <c r="L10" s="117" t="s">
        <v>116</v>
      </c>
      <c r="M10" s="77"/>
      <c r="N10" s="78"/>
      <c r="O10" s="79"/>
      <c r="P10" s="29"/>
      <c r="Q10" s="25"/>
      <c r="R10" s="29"/>
      <c r="S10" s="25"/>
      <c r="T10" s="29"/>
      <c r="U10" s="27"/>
      <c r="V10" s="28"/>
      <c r="W10" s="27"/>
      <c r="X10" s="28"/>
      <c r="Y10" s="26"/>
      <c r="Z10" s="30"/>
      <c r="AA10" s="80"/>
      <c r="AB10" s="81"/>
      <c r="AC10" s="81"/>
      <c r="AD10" s="81"/>
      <c r="AE10" s="81"/>
    </row>
    <row r="11" spans="1:31" ht="30" customHeight="1">
      <c r="A11" s="76">
        <v>7</v>
      </c>
      <c r="B11" s="200">
        <v>1446</v>
      </c>
      <c r="C11" s="291" t="s">
        <v>43</v>
      </c>
      <c r="D11" s="300">
        <v>3.4</v>
      </c>
      <c r="E11" s="49" t="s">
        <v>124</v>
      </c>
      <c r="F11" s="50">
        <v>75000</v>
      </c>
      <c r="G11" s="47">
        <v>9</v>
      </c>
      <c r="H11" s="51" t="s">
        <v>61</v>
      </c>
      <c r="I11" s="51" t="s">
        <v>57</v>
      </c>
      <c r="J11" s="368"/>
      <c r="K11" s="107">
        <v>39583</v>
      </c>
      <c r="L11" s="117" t="s">
        <v>116</v>
      </c>
      <c r="M11" s="77"/>
      <c r="N11" s="78"/>
      <c r="O11" s="79"/>
      <c r="P11" s="29"/>
      <c r="Q11" s="25"/>
      <c r="R11" s="29"/>
      <c r="S11" s="25"/>
      <c r="T11" s="29"/>
      <c r="U11" s="27"/>
      <c r="V11" s="28"/>
      <c r="W11" s="27"/>
      <c r="X11" s="28"/>
      <c r="Y11" s="26"/>
      <c r="Z11" s="30"/>
      <c r="AA11" s="80"/>
      <c r="AB11" s="81"/>
      <c r="AC11" s="81"/>
      <c r="AD11" s="81"/>
      <c r="AE11" s="81"/>
    </row>
    <row r="12" spans="1:31" ht="42.75" customHeight="1">
      <c r="A12" s="76">
        <v>8</v>
      </c>
      <c r="B12" s="200">
        <v>1465</v>
      </c>
      <c r="C12" s="291" t="s">
        <v>43</v>
      </c>
      <c r="D12" s="105">
        <v>4.1</v>
      </c>
      <c r="E12" s="49" t="s">
        <v>125</v>
      </c>
      <c r="F12" s="50">
        <v>100000</v>
      </c>
      <c r="G12" s="47">
        <v>18</v>
      </c>
      <c r="H12" s="51" t="s">
        <v>51</v>
      </c>
      <c r="I12" s="51" t="s">
        <v>57</v>
      </c>
      <c r="J12" s="368"/>
      <c r="K12" s="107">
        <v>39675</v>
      </c>
      <c r="L12" s="117" t="s">
        <v>184</v>
      </c>
      <c r="M12" s="77"/>
      <c r="N12" s="78"/>
      <c r="O12" s="79"/>
      <c r="P12" s="29"/>
      <c r="Q12" s="25"/>
      <c r="R12" s="29"/>
      <c r="S12" s="25"/>
      <c r="T12" s="29"/>
      <c r="U12" s="27"/>
      <c r="V12" s="28"/>
      <c r="W12" s="27"/>
      <c r="X12" s="28"/>
      <c r="Y12" s="26"/>
      <c r="Z12" s="30"/>
      <c r="AA12" s="80"/>
      <c r="AB12" s="81"/>
      <c r="AC12" s="81"/>
      <c r="AD12" s="81"/>
      <c r="AE12" s="81"/>
    </row>
    <row r="13" spans="1:31" ht="57.75" customHeight="1">
      <c r="A13" s="76">
        <v>9</v>
      </c>
      <c r="B13" s="200">
        <v>1479</v>
      </c>
      <c r="C13" s="291" t="s">
        <v>43</v>
      </c>
      <c r="D13" s="300">
        <v>3.6</v>
      </c>
      <c r="E13" s="49" t="s">
        <v>3</v>
      </c>
      <c r="F13" s="50">
        <v>25000</v>
      </c>
      <c r="G13" s="47">
        <v>24</v>
      </c>
      <c r="H13" s="54" t="s">
        <v>4</v>
      </c>
      <c r="I13" s="51" t="s">
        <v>57</v>
      </c>
      <c r="J13" s="368"/>
      <c r="K13" s="107">
        <v>39948</v>
      </c>
      <c r="L13" s="117" t="s">
        <v>0</v>
      </c>
      <c r="M13" s="77"/>
      <c r="N13" s="78"/>
      <c r="O13" s="79"/>
      <c r="P13" s="29"/>
      <c r="Q13" s="25"/>
      <c r="R13" s="29"/>
      <c r="S13" s="25"/>
      <c r="T13" s="29"/>
      <c r="U13" s="27"/>
      <c r="V13" s="28"/>
      <c r="W13" s="27"/>
      <c r="X13" s="28"/>
      <c r="Y13" s="26"/>
      <c r="Z13" s="30"/>
      <c r="AA13" s="80"/>
      <c r="AB13" s="81"/>
      <c r="AC13" s="81"/>
      <c r="AD13" s="81"/>
      <c r="AE13" s="81"/>
    </row>
    <row r="14" spans="1:31" ht="29.25" customHeight="1">
      <c r="A14" s="76">
        <v>10</v>
      </c>
      <c r="B14" s="200">
        <v>1483</v>
      </c>
      <c r="C14" s="291" t="s">
        <v>43</v>
      </c>
      <c r="D14" s="105" t="s">
        <v>91</v>
      </c>
      <c r="E14" s="49" t="s">
        <v>141</v>
      </c>
      <c r="F14" s="50">
        <v>250000</v>
      </c>
      <c r="G14" s="47">
        <v>18</v>
      </c>
      <c r="H14" s="54" t="s">
        <v>142</v>
      </c>
      <c r="I14" s="51" t="s">
        <v>57</v>
      </c>
      <c r="J14" s="368"/>
      <c r="K14" s="107">
        <v>40040</v>
      </c>
      <c r="L14" s="117" t="s">
        <v>185</v>
      </c>
      <c r="M14" s="77"/>
      <c r="N14" s="78"/>
      <c r="O14" s="79"/>
      <c r="P14" s="29"/>
      <c r="Q14" s="25"/>
      <c r="R14" s="29"/>
      <c r="S14" s="25"/>
      <c r="T14" s="29"/>
      <c r="U14" s="27"/>
      <c r="V14" s="28"/>
      <c r="W14" s="27"/>
      <c r="X14" s="28"/>
      <c r="Y14" s="26"/>
      <c r="Z14" s="30"/>
      <c r="AA14" s="80"/>
      <c r="AB14" s="81"/>
      <c r="AC14" s="81"/>
      <c r="AD14" s="81"/>
      <c r="AE14" s="81"/>
    </row>
    <row r="15" spans="1:26" ht="33" customHeight="1">
      <c r="A15" s="76">
        <v>11</v>
      </c>
      <c r="B15" s="200">
        <v>1494</v>
      </c>
      <c r="C15" s="291" t="s">
        <v>43</v>
      </c>
      <c r="D15" s="300">
        <v>4.2</v>
      </c>
      <c r="E15" s="49" t="s">
        <v>5</v>
      </c>
      <c r="F15" s="50">
        <v>75000</v>
      </c>
      <c r="G15" s="47">
        <v>12</v>
      </c>
      <c r="H15" s="54" t="s">
        <v>6</v>
      </c>
      <c r="I15" s="51" t="s">
        <v>57</v>
      </c>
      <c r="J15" s="368"/>
      <c r="K15" s="107">
        <v>39948</v>
      </c>
      <c r="L15" s="118" t="s">
        <v>0</v>
      </c>
      <c r="M15" s="45"/>
      <c r="N15" s="46"/>
      <c r="O15" s="44">
        <v>0</v>
      </c>
      <c r="P15" s="3"/>
      <c r="Q15" s="22">
        <v>0</v>
      </c>
      <c r="R15" s="3"/>
      <c r="S15" s="22">
        <v>0</v>
      </c>
      <c r="T15" s="15"/>
      <c r="U15" s="6">
        <v>0</v>
      </c>
      <c r="V15" s="15"/>
      <c r="W15" s="6">
        <v>0</v>
      </c>
      <c r="X15" s="16"/>
      <c r="Y15" s="6">
        <v>0</v>
      </c>
      <c r="Z15" s="6">
        <f>O15+Q15+S15+U15+W15+Y15</f>
        <v>0</v>
      </c>
    </row>
    <row r="16" spans="1:26" ht="33" customHeight="1">
      <c r="A16" s="76">
        <v>12</v>
      </c>
      <c r="B16" s="200">
        <v>1496</v>
      </c>
      <c r="C16" s="291" t="s">
        <v>43</v>
      </c>
      <c r="D16" s="300">
        <v>4.4</v>
      </c>
      <c r="E16" s="3" t="s">
        <v>92</v>
      </c>
      <c r="F16" s="50">
        <v>190000</v>
      </c>
      <c r="G16" s="47">
        <v>24</v>
      </c>
      <c r="H16" s="110" t="s">
        <v>102</v>
      </c>
      <c r="I16" s="51" t="s">
        <v>57</v>
      </c>
      <c r="J16" s="368"/>
      <c r="K16" s="107">
        <v>40040</v>
      </c>
      <c r="L16" s="117" t="s">
        <v>185</v>
      </c>
      <c r="M16" s="45"/>
      <c r="N16" s="46"/>
      <c r="O16" s="44">
        <v>0</v>
      </c>
      <c r="P16" s="3"/>
      <c r="Q16" s="22">
        <v>0</v>
      </c>
      <c r="R16" s="3"/>
      <c r="S16" s="22">
        <v>0</v>
      </c>
      <c r="T16" s="15"/>
      <c r="U16" s="6">
        <v>0</v>
      </c>
      <c r="V16" s="15"/>
      <c r="W16" s="6">
        <v>0</v>
      </c>
      <c r="X16" s="16"/>
      <c r="Y16" s="6">
        <v>0</v>
      </c>
      <c r="Z16" s="6">
        <f>O16+Q16+S16+U16+W16+Y16</f>
        <v>0</v>
      </c>
    </row>
    <row r="17" spans="1:34" s="35" customFormat="1" ht="36.75" customHeight="1">
      <c r="A17" s="58">
        <v>13</v>
      </c>
      <c r="B17" s="301">
        <v>1497</v>
      </c>
      <c r="C17" s="291" t="s">
        <v>43</v>
      </c>
      <c r="D17" s="247">
        <v>6.1</v>
      </c>
      <c r="E17" s="59" t="s">
        <v>93</v>
      </c>
      <c r="F17" s="68">
        <v>150000</v>
      </c>
      <c r="G17" s="71">
        <v>18</v>
      </c>
      <c r="H17" s="70" t="s">
        <v>103</v>
      </c>
      <c r="I17" s="100" t="s">
        <v>57</v>
      </c>
      <c r="J17" s="368"/>
      <c r="K17" s="107">
        <v>40040</v>
      </c>
      <c r="L17" s="117" t="s">
        <v>185</v>
      </c>
      <c r="M17" s="60" t="s">
        <v>114</v>
      </c>
      <c r="N17" s="69"/>
      <c r="O17" s="62"/>
      <c r="P17" s="63"/>
      <c r="Q17" s="62"/>
      <c r="R17" s="61"/>
      <c r="S17" s="62"/>
      <c r="T17" s="63"/>
      <c r="U17" s="64"/>
      <c r="V17" s="61"/>
      <c r="W17" s="64"/>
      <c r="X17" s="65"/>
      <c r="Y17" s="66"/>
      <c r="Z17" s="64"/>
      <c r="AA17" s="95" t="s">
        <v>54</v>
      </c>
      <c r="AB17" s="56">
        <f>(F17*0.75)/(G17/3)*4</f>
        <v>75000</v>
      </c>
      <c r="AC17" s="56">
        <f>F17-AB17</f>
        <v>75000</v>
      </c>
      <c r="AD17" s="95" t="s">
        <v>54</v>
      </c>
      <c r="AH17" s="36"/>
    </row>
    <row r="18" spans="1:34" s="35" customFormat="1" ht="45" customHeight="1">
      <c r="A18" s="58">
        <v>14</v>
      </c>
      <c r="B18" s="301">
        <v>1498</v>
      </c>
      <c r="C18" s="291" t="s">
        <v>42</v>
      </c>
      <c r="D18" s="248">
        <v>6.8</v>
      </c>
      <c r="E18" s="49" t="s">
        <v>216</v>
      </c>
      <c r="F18" s="50">
        <v>150000</v>
      </c>
      <c r="G18" s="67">
        <v>18</v>
      </c>
      <c r="H18" s="54" t="s">
        <v>201</v>
      </c>
      <c r="I18" s="54" t="s">
        <v>57</v>
      </c>
      <c r="J18" s="368"/>
      <c r="K18" s="52" t="s">
        <v>39</v>
      </c>
      <c r="L18" s="171" t="s">
        <v>140</v>
      </c>
      <c r="M18" s="60"/>
      <c r="N18" s="69"/>
      <c r="O18" s="62"/>
      <c r="P18" s="63"/>
      <c r="Q18" s="62"/>
      <c r="R18" s="61"/>
      <c r="S18" s="62"/>
      <c r="T18" s="63"/>
      <c r="U18" s="64"/>
      <c r="V18" s="61"/>
      <c r="W18" s="64"/>
      <c r="X18" s="65"/>
      <c r="Y18" s="66"/>
      <c r="Z18" s="64"/>
      <c r="AA18" s="95"/>
      <c r="AB18" s="56"/>
      <c r="AC18" s="56"/>
      <c r="AD18" s="95"/>
      <c r="AH18" s="36"/>
    </row>
    <row r="19" spans="1:34" s="35" customFormat="1" ht="43.5" customHeight="1">
      <c r="A19" s="47">
        <v>15</v>
      </c>
      <c r="B19" s="200">
        <v>1500</v>
      </c>
      <c r="C19" s="291" t="s">
        <v>42</v>
      </c>
      <c r="D19" s="248">
        <v>5.3</v>
      </c>
      <c r="E19" s="49" t="s">
        <v>94</v>
      </c>
      <c r="F19" s="50">
        <v>120000</v>
      </c>
      <c r="G19" s="67">
        <v>24</v>
      </c>
      <c r="H19" s="54" t="s">
        <v>104</v>
      </c>
      <c r="I19" s="51" t="s">
        <v>57</v>
      </c>
      <c r="J19" s="369"/>
      <c r="K19" s="52" t="s">
        <v>39</v>
      </c>
      <c r="L19" s="116" t="s">
        <v>147</v>
      </c>
      <c r="M19" s="60"/>
      <c r="N19" s="69"/>
      <c r="O19" s="62"/>
      <c r="P19" s="63"/>
      <c r="Q19" s="62"/>
      <c r="R19" s="61"/>
      <c r="S19" s="62"/>
      <c r="T19" s="63"/>
      <c r="U19" s="64"/>
      <c r="V19" s="61"/>
      <c r="W19" s="64"/>
      <c r="X19" s="65"/>
      <c r="Y19" s="66"/>
      <c r="Z19" s="64"/>
      <c r="AA19" s="95"/>
      <c r="AB19" s="56"/>
      <c r="AC19" s="56"/>
      <c r="AD19" s="95"/>
      <c r="AH19" s="36"/>
    </row>
    <row r="20" spans="1:36" s="35" customFormat="1" ht="32.25" customHeight="1">
      <c r="A20" s="76">
        <v>16</v>
      </c>
      <c r="B20" s="302">
        <v>1502</v>
      </c>
      <c r="C20" s="291" t="s">
        <v>41</v>
      </c>
      <c r="D20" s="242">
        <v>1.4</v>
      </c>
      <c r="E20" s="98" t="s">
        <v>95</v>
      </c>
      <c r="F20" s="169">
        <v>240000</v>
      </c>
      <c r="G20" s="180">
        <v>24</v>
      </c>
      <c r="H20" s="173" t="s">
        <v>105</v>
      </c>
      <c r="I20" s="168">
        <v>7.09</v>
      </c>
      <c r="J20" s="142" t="s">
        <v>178</v>
      </c>
      <c r="K20" s="52" t="s">
        <v>19</v>
      </c>
      <c r="L20" s="52" t="s">
        <v>19</v>
      </c>
      <c r="M20" s="60" t="s">
        <v>113</v>
      </c>
      <c r="N20" s="59"/>
      <c r="O20" s="62"/>
      <c r="P20" s="63"/>
      <c r="Q20" s="62"/>
      <c r="R20" s="61"/>
      <c r="S20" s="62"/>
      <c r="T20" s="63"/>
      <c r="U20" s="64"/>
      <c r="V20" s="61"/>
      <c r="W20" s="64"/>
      <c r="X20" s="99"/>
      <c r="Y20" s="66"/>
      <c r="Z20" s="64"/>
      <c r="AA20" s="56" t="s">
        <v>54</v>
      </c>
      <c r="AB20" s="56">
        <f>(F20*0.75)/(G20/3)*4</f>
        <v>90000</v>
      </c>
      <c r="AC20" s="56">
        <f>F20-AB20</f>
        <v>150000</v>
      </c>
      <c r="AD20" s="83"/>
      <c r="AF20" s="17"/>
      <c r="AG20" s="34"/>
      <c r="AH20" s="17"/>
      <c r="AI20" s="17"/>
      <c r="AJ20" s="17"/>
    </row>
    <row r="21" spans="1:34" s="35" customFormat="1" ht="51.75" customHeight="1">
      <c r="A21" s="47">
        <v>17</v>
      </c>
      <c r="B21" s="200">
        <v>1513</v>
      </c>
      <c r="C21" s="291" t="s">
        <v>43</v>
      </c>
      <c r="D21" s="248">
        <v>10.3</v>
      </c>
      <c r="E21" s="59" t="s">
        <v>96</v>
      </c>
      <c r="F21" s="68">
        <v>100000</v>
      </c>
      <c r="G21" s="71">
        <v>18</v>
      </c>
      <c r="H21" s="70" t="s">
        <v>106</v>
      </c>
      <c r="I21" s="51" t="s">
        <v>57</v>
      </c>
      <c r="J21" s="367" t="s">
        <v>190</v>
      </c>
      <c r="K21" s="118" t="s">
        <v>146</v>
      </c>
      <c r="L21" s="118" t="s">
        <v>186</v>
      </c>
      <c r="M21" s="60"/>
      <c r="N21" s="69"/>
      <c r="O21" s="62"/>
      <c r="P21" s="63"/>
      <c r="Q21" s="62"/>
      <c r="R21" s="61"/>
      <c r="S21" s="62"/>
      <c r="T21" s="63"/>
      <c r="U21" s="64"/>
      <c r="V21" s="61"/>
      <c r="W21" s="64"/>
      <c r="X21" s="65"/>
      <c r="Y21" s="66"/>
      <c r="Z21" s="64"/>
      <c r="AA21" s="95"/>
      <c r="AB21" s="56"/>
      <c r="AC21" s="56"/>
      <c r="AD21" s="95"/>
      <c r="AH21" s="36"/>
    </row>
    <row r="22" spans="1:34" s="35" customFormat="1" ht="53.25" customHeight="1">
      <c r="A22" s="47">
        <v>18</v>
      </c>
      <c r="B22" s="200">
        <v>1514</v>
      </c>
      <c r="C22" s="291" t="s">
        <v>43</v>
      </c>
      <c r="D22" s="248">
        <v>10.1</v>
      </c>
      <c r="E22" s="59" t="s">
        <v>97</v>
      </c>
      <c r="F22" s="68">
        <v>100000</v>
      </c>
      <c r="G22" s="71">
        <v>12</v>
      </c>
      <c r="H22" s="70" t="s">
        <v>107</v>
      </c>
      <c r="I22" s="51" t="s">
        <v>57</v>
      </c>
      <c r="J22" s="368"/>
      <c r="K22" s="118" t="s">
        <v>146</v>
      </c>
      <c r="L22" s="118" t="s">
        <v>187</v>
      </c>
      <c r="M22" s="60"/>
      <c r="N22" s="69"/>
      <c r="O22" s="62"/>
      <c r="P22" s="63"/>
      <c r="Q22" s="62"/>
      <c r="R22" s="61"/>
      <c r="S22" s="62"/>
      <c r="T22" s="63"/>
      <c r="U22" s="64"/>
      <c r="V22" s="61"/>
      <c r="W22" s="64"/>
      <c r="X22" s="65"/>
      <c r="Y22" s="66"/>
      <c r="Z22" s="64"/>
      <c r="AA22" s="95"/>
      <c r="AB22" s="56"/>
      <c r="AC22" s="56"/>
      <c r="AD22" s="95"/>
      <c r="AH22" s="36"/>
    </row>
    <row r="23" spans="1:34" s="35" customFormat="1" ht="34.5" customHeight="1">
      <c r="A23" s="47">
        <v>19</v>
      </c>
      <c r="B23" s="200">
        <v>1543</v>
      </c>
      <c r="C23" s="291" t="s">
        <v>42</v>
      </c>
      <c r="D23" s="262">
        <v>7.5</v>
      </c>
      <c r="E23" s="49" t="s">
        <v>98</v>
      </c>
      <c r="F23" s="97">
        <v>150000</v>
      </c>
      <c r="G23" s="156">
        <v>18</v>
      </c>
      <c r="H23" s="207" t="s">
        <v>199</v>
      </c>
      <c r="I23" s="100" t="s">
        <v>57</v>
      </c>
      <c r="J23" s="142" t="s">
        <v>143</v>
      </c>
      <c r="K23" s="52" t="s">
        <v>39</v>
      </c>
      <c r="L23" s="171" t="s">
        <v>206</v>
      </c>
      <c r="M23" s="60"/>
      <c r="N23" s="69"/>
      <c r="O23" s="62"/>
      <c r="P23" s="63"/>
      <c r="Q23" s="62"/>
      <c r="R23" s="61"/>
      <c r="S23" s="62"/>
      <c r="T23" s="63"/>
      <c r="U23" s="64"/>
      <c r="V23" s="61"/>
      <c r="W23" s="64"/>
      <c r="X23" s="65"/>
      <c r="Y23" s="66"/>
      <c r="Z23" s="64"/>
      <c r="AA23" s="95"/>
      <c r="AB23" s="56"/>
      <c r="AC23" s="56"/>
      <c r="AD23" s="95"/>
      <c r="AH23" s="36"/>
    </row>
    <row r="24" spans="1:34" s="35" customFormat="1" ht="34.5" customHeight="1">
      <c r="A24" s="47">
        <v>20</v>
      </c>
      <c r="B24" s="200">
        <v>1545</v>
      </c>
      <c r="C24" s="291" t="s">
        <v>42</v>
      </c>
      <c r="D24" s="248">
        <v>5.3</v>
      </c>
      <c r="E24" s="49" t="s">
        <v>99</v>
      </c>
      <c r="F24" s="57">
        <v>120000</v>
      </c>
      <c r="G24" s="101">
        <v>24</v>
      </c>
      <c r="H24" s="54" t="s">
        <v>108</v>
      </c>
      <c r="I24" s="100" t="s">
        <v>57</v>
      </c>
      <c r="J24" s="142" t="s">
        <v>181</v>
      </c>
      <c r="K24" s="52" t="s">
        <v>39</v>
      </c>
      <c r="L24" s="147" t="s">
        <v>188</v>
      </c>
      <c r="M24" s="60"/>
      <c r="N24" s="69"/>
      <c r="O24" s="62"/>
      <c r="P24" s="63"/>
      <c r="Q24" s="62"/>
      <c r="R24" s="61"/>
      <c r="S24" s="62"/>
      <c r="T24" s="63"/>
      <c r="U24" s="64"/>
      <c r="V24" s="61"/>
      <c r="W24" s="64"/>
      <c r="X24" s="65"/>
      <c r="Y24" s="66"/>
      <c r="Z24" s="64"/>
      <c r="AA24" s="95"/>
      <c r="AB24" s="56"/>
      <c r="AC24" s="56"/>
      <c r="AD24" s="95"/>
      <c r="AH24" s="36"/>
    </row>
    <row r="25" spans="1:34" s="35" customFormat="1" ht="34.5" customHeight="1">
      <c r="A25" s="58">
        <v>21</v>
      </c>
      <c r="B25" s="200">
        <v>1548</v>
      </c>
      <c r="C25" s="291" t="s">
        <v>43</v>
      </c>
      <c r="D25" s="262">
        <v>2.3</v>
      </c>
      <c r="E25" s="59" t="s">
        <v>100</v>
      </c>
      <c r="F25" s="68">
        <v>150000</v>
      </c>
      <c r="G25" s="71">
        <v>24</v>
      </c>
      <c r="H25" s="70" t="s">
        <v>109</v>
      </c>
      <c r="I25" s="51" t="s">
        <v>57</v>
      </c>
      <c r="J25" s="370" t="s">
        <v>190</v>
      </c>
      <c r="K25" s="118" t="s">
        <v>111</v>
      </c>
      <c r="L25" s="118" t="s">
        <v>188</v>
      </c>
      <c r="M25" s="60"/>
      <c r="N25" s="69"/>
      <c r="O25" s="62"/>
      <c r="P25" s="63"/>
      <c r="Q25" s="62"/>
      <c r="R25" s="61"/>
      <c r="S25" s="62"/>
      <c r="T25" s="63"/>
      <c r="U25" s="64"/>
      <c r="V25" s="61"/>
      <c r="W25" s="64"/>
      <c r="X25" s="65"/>
      <c r="Y25" s="66"/>
      <c r="Z25" s="64"/>
      <c r="AA25" s="95"/>
      <c r="AB25" s="56"/>
      <c r="AC25" s="56"/>
      <c r="AD25" s="95"/>
      <c r="AH25" s="36"/>
    </row>
    <row r="26" spans="1:34" s="35" customFormat="1" ht="34.5" customHeight="1">
      <c r="A26" s="58">
        <v>22</v>
      </c>
      <c r="B26" s="200">
        <v>1563</v>
      </c>
      <c r="C26" s="291" t="s">
        <v>43</v>
      </c>
      <c r="D26" s="262">
        <v>6.3</v>
      </c>
      <c r="E26" s="59" t="s">
        <v>101</v>
      </c>
      <c r="F26" s="68">
        <v>175000</v>
      </c>
      <c r="G26" s="71">
        <v>18</v>
      </c>
      <c r="H26" s="70" t="s">
        <v>110</v>
      </c>
      <c r="I26" s="100" t="s">
        <v>57</v>
      </c>
      <c r="J26" s="371"/>
      <c r="K26" s="147" t="s">
        <v>146</v>
      </c>
      <c r="L26" s="147" t="s">
        <v>187</v>
      </c>
      <c r="M26" s="60"/>
      <c r="N26" s="69"/>
      <c r="O26" s="62"/>
      <c r="P26" s="63"/>
      <c r="Q26" s="62"/>
      <c r="R26" s="61"/>
      <c r="S26" s="62"/>
      <c r="T26" s="63"/>
      <c r="U26" s="64"/>
      <c r="V26" s="61"/>
      <c r="W26" s="64"/>
      <c r="X26" s="65"/>
      <c r="Y26" s="66"/>
      <c r="Z26" s="64"/>
      <c r="AA26" s="95"/>
      <c r="AB26" s="56"/>
      <c r="AC26" s="56"/>
      <c r="AD26" s="95"/>
      <c r="AH26" s="36"/>
    </row>
    <row r="27" spans="1:34" s="35" customFormat="1" ht="34.5" customHeight="1">
      <c r="A27" s="58">
        <v>23</v>
      </c>
      <c r="B27" s="200">
        <v>1566</v>
      </c>
      <c r="C27" s="291" t="s">
        <v>42</v>
      </c>
      <c r="D27" s="262">
        <v>8.1</v>
      </c>
      <c r="E27" s="3" t="s">
        <v>134</v>
      </c>
      <c r="F27" s="203">
        <v>300000</v>
      </c>
      <c r="G27" s="101">
        <v>24</v>
      </c>
      <c r="H27" s="207" t="s">
        <v>135</v>
      </c>
      <c r="I27" s="48" t="s">
        <v>148</v>
      </c>
      <c r="J27" s="371"/>
      <c r="K27" s="112" t="s">
        <v>39</v>
      </c>
      <c r="L27" s="171" t="s">
        <v>215</v>
      </c>
      <c r="M27" s="119"/>
      <c r="N27" s="128"/>
      <c r="O27" s="121"/>
      <c r="P27" s="122"/>
      <c r="Q27" s="121"/>
      <c r="R27" s="120"/>
      <c r="S27" s="121"/>
      <c r="T27" s="122"/>
      <c r="U27" s="123"/>
      <c r="V27" s="120"/>
      <c r="W27" s="123"/>
      <c r="X27" s="129"/>
      <c r="Y27" s="124"/>
      <c r="Z27" s="123"/>
      <c r="AA27" s="165"/>
      <c r="AB27" s="166"/>
      <c r="AC27" s="166"/>
      <c r="AD27" s="165"/>
      <c r="AH27" s="36"/>
    </row>
    <row r="28" spans="1:34" s="35" customFormat="1" ht="34.5" customHeight="1">
      <c r="A28" s="58">
        <v>24</v>
      </c>
      <c r="B28" s="200">
        <v>1573</v>
      </c>
      <c r="C28" s="291" t="s">
        <v>42</v>
      </c>
      <c r="D28" s="262">
        <v>9.1</v>
      </c>
      <c r="E28" s="3" t="s">
        <v>239</v>
      </c>
      <c r="F28" s="203">
        <v>125000</v>
      </c>
      <c r="G28" s="101">
        <v>12</v>
      </c>
      <c r="H28" s="207" t="s">
        <v>240</v>
      </c>
      <c r="I28" s="51" t="s">
        <v>57</v>
      </c>
      <c r="J28" s="371"/>
      <c r="K28" s="147" t="s">
        <v>212</v>
      </c>
      <c r="L28" s="221" t="s">
        <v>241</v>
      </c>
      <c r="M28" s="119"/>
      <c r="N28" s="128"/>
      <c r="O28" s="121"/>
      <c r="P28" s="122"/>
      <c r="Q28" s="121"/>
      <c r="R28" s="120"/>
      <c r="S28" s="121"/>
      <c r="T28" s="122"/>
      <c r="U28" s="123"/>
      <c r="V28" s="120"/>
      <c r="W28" s="123"/>
      <c r="X28" s="129"/>
      <c r="Y28" s="124"/>
      <c r="Z28" s="123"/>
      <c r="AA28" s="165"/>
      <c r="AB28" s="166"/>
      <c r="AC28" s="166"/>
      <c r="AD28" s="165"/>
      <c r="AH28" s="36"/>
    </row>
    <row r="29" spans="1:34" s="35" customFormat="1" ht="34.5" customHeight="1">
      <c r="A29" s="47">
        <v>25</v>
      </c>
      <c r="B29" s="200">
        <v>1576</v>
      </c>
      <c r="C29" s="291" t="s">
        <v>42</v>
      </c>
      <c r="D29" s="248">
        <v>6.9</v>
      </c>
      <c r="E29" s="49" t="s">
        <v>139</v>
      </c>
      <c r="F29" s="57">
        <v>100000</v>
      </c>
      <c r="G29" s="101">
        <v>18</v>
      </c>
      <c r="H29" s="54" t="s">
        <v>136</v>
      </c>
      <c r="I29" s="48">
        <v>1.1</v>
      </c>
      <c r="J29" s="371"/>
      <c r="K29" s="112" t="s">
        <v>39</v>
      </c>
      <c r="L29" s="147" t="s">
        <v>9</v>
      </c>
      <c r="M29" s="119"/>
      <c r="N29" s="128"/>
      <c r="O29" s="121"/>
      <c r="P29" s="122"/>
      <c r="Q29" s="121"/>
      <c r="R29" s="120"/>
      <c r="S29" s="121"/>
      <c r="T29" s="122"/>
      <c r="U29" s="123"/>
      <c r="V29" s="120"/>
      <c r="W29" s="123"/>
      <c r="X29" s="129"/>
      <c r="Y29" s="124"/>
      <c r="Z29" s="123"/>
      <c r="AA29" s="165"/>
      <c r="AB29" s="166"/>
      <c r="AC29" s="166"/>
      <c r="AD29" s="165"/>
      <c r="AH29" s="36"/>
    </row>
    <row r="30" spans="1:34" s="35" customFormat="1" ht="34.5" customHeight="1">
      <c r="A30" s="47">
        <v>26</v>
      </c>
      <c r="B30" s="200">
        <v>1577</v>
      </c>
      <c r="C30" s="291" t="s">
        <v>43</v>
      </c>
      <c r="D30" s="248">
        <v>8.4</v>
      </c>
      <c r="E30" s="49" t="s">
        <v>10</v>
      </c>
      <c r="F30" s="57">
        <v>200000</v>
      </c>
      <c r="G30" s="101">
        <v>24</v>
      </c>
      <c r="H30" s="54" t="s">
        <v>11</v>
      </c>
      <c r="I30" s="51" t="s">
        <v>57</v>
      </c>
      <c r="J30" s="371"/>
      <c r="K30" s="161" t="s">
        <v>8</v>
      </c>
      <c r="L30" s="100" t="s">
        <v>189</v>
      </c>
      <c r="M30" s="119"/>
      <c r="N30" s="128"/>
      <c r="O30" s="121"/>
      <c r="P30" s="122"/>
      <c r="Q30" s="121"/>
      <c r="R30" s="120"/>
      <c r="S30" s="121"/>
      <c r="T30" s="122"/>
      <c r="U30" s="123"/>
      <c r="V30" s="120"/>
      <c r="W30" s="123"/>
      <c r="X30" s="129"/>
      <c r="Y30" s="124"/>
      <c r="Z30" s="123"/>
      <c r="AA30" s="165"/>
      <c r="AB30" s="166"/>
      <c r="AC30" s="166"/>
      <c r="AD30" s="165"/>
      <c r="AH30" s="36"/>
    </row>
    <row r="31" spans="1:34" s="35" customFormat="1" ht="34.5" customHeight="1">
      <c r="A31" s="47">
        <v>27</v>
      </c>
      <c r="B31" s="200">
        <v>1610</v>
      </c>
      <c r="C31" s="291" t="s">
        <v>42</v>
      </c>
      <c r="D31" s="286">
        <v>4.2</v>
      </c>
      <c r="E31" s="136" t="s">
        <v>137</v>
      </c>
      <c r="F31" s="102">
        <v>35000</v>
      </c>
      <c r="G31" s="111">
        <v>12</v>
      </c>
      <c r="H31" s="172" t="s">
        <v>138</v>
      </c>
      <c r="I31" s="48" t="s">
        <v>200</v>
      </c>
      <c r="J31" s="371"/>
      <c r="K31" s="52" t="s">
        <v>39</v>
      </c>
      <c r="L31" s="118" t="s">
        <v>140</v>
      </c>
      <c r="M31" s="119"/>
      <c r="N31" s="128"/>
      <c r="O31" s="121"/>
      <c r="P31" s="122"/>
      <c r="Q31" s="121"/>
      <c r="R31" s="120"/>
      <c r="S31" s="121"/>
      <c r="T31" s="122"/>
      <c r="U31" s="123"/>
      <c r="V31" s="120"/>
      <c r="W31" s="123"/>
      <c r="X31" s="129"/>
      <c r="Y31" s="124"/>
      <c r="Z31" s="123"/>
      <c r="AA31" s="165"/>
      <c r="AB31" s="166"/>
      <c r="AC31" s="166"/>
      <c r="AD31" s="165"/>
      <c r="AH31" s="36"/>
    </row>
    <row r="32" spans="1:12" ht="36" customHeight="1">
      <c r="A32" s="47">
        <v>28</v>
      </c>
      <c r="B32" s="200">
        <v>1618</v>
      </c>
      <c r="C32" s="291" t="s">
        <v>42</v>
      </c>
      <c r="D32" s="248">
        <v>9.6</v>
      </c>
      <c r="E32" s="49" t="s">
        <v>149</v>
      </c>
      <c r="F32" s="57">
        <v>50000</v>
      </c>
      <c r="G32" s="101">
        <v>6</v>
      </c>
      <c r="H32" s="54" t="s">
        <v>151</v>
      </c>
      <c r="I32" s="51" t="s">
        <v>57</v>
      </c>
      <c r="J32" s="371"/>
      <c r="K32" s="118" t="s">
        <v>8</v>
      </c>
      <c r="L32" s="55" t="s">
        <v>189</v>
      </c>
    </row>
    <row r="33" spans="1:12" ht="36" customHeight="1">
      <c r="A33" s="47">
        <v>29</v>
      </c>
      <c r="B33" s="200">
        <v>1619</v>
      </c>
      <c r="C33" s="291" t="s">
        <v>43</v>
      </c>
      <c r="D33" s="299">
        <v>9.9</v>
      </c>
      <c r="E33" s="164" t="s">
        <v>153</v>
      </c>
      <c r="F33" s="139">
        <v>180000</v>
      </c>
      <c r="G33" s="140">
        <v>18</v>
      </c>
      <c r="H33" s="191" t="s">
        <v>154</v>
      </c>
      <c r="I33" s="143" t="s">
        <v>57</v>
      </c>
      <c r="J33" s="371"/>
      <c r="K33" s="163" t="s">
        <v>176</v>
      </c>
      <c r="L33" s="51" t="s">
        <v>177</v>
      </c>
    </row>
    <row r="34" spans="1:12" ht="36" customHeight="1">
      <c r="A34" s="58">
        <v>30</v>
      </c>
      <c r="B34" s="301">
        <v>1623</v>
      </c>
      <c r="C34" s="291" t="s">
        <v>43</v>
      </c>
      <c r="D34" s="299">
        <v>5.3</v>
      </c>
      <c r="E34" s="157" t="s">
        <v>155</v>
      </c>
      <c r="F34" s="169">
        <v>150000</v>
      </c>
      <c r="G34" s="170">
        <v>24</v>
      </c>
      <c r="H34" s="208" t="s">
        <v>156</v>
      </c>
      <c r="I34" s="70" t="s">
        <v>57</v>
      </c>
      <c r="J34" s="371"/>
      <c r="K34" s="204" t="s">
        <v>193</v>
      </c>
      <c r="L34" s="100" t="s">
        <v>192</v>
      </c>
    </row>
    <row r="35" spans="1:12" ht="36" customHeight="1">
      <c r="A35" s="47">
        <v>31</v>
      </c>
      <c r="B35" s="200">
        <v>1628</v>
      </c>
      <c r="C35" s="291" t="s">
        <v>43</v>
      </c>
      <c r="D35" s="287">
        <v>3.4</v>
      </c>
      <c r="E35" s="3" t="s">
        <v>235</v>
      </c>
      <c r="F35" s="102">
        <v>100000</v>
      </c>
      <c r="G35" s="111">
        <v>12</v>
      </c>
      <c r="H35" s="172" t="s">
        <v>152</v>
      </c>
      <c r="I35" s="51" t="s">
        <v>57</v>
      </c>
      <c r="J35" s="371"/>
      <c r="K35" s="116" t="s">
        <v>144</v>
      </c>
      <c r="L35" s="55" t="s">
        <v>145</v>
      </c>
    </row>
    <row r="36" spans="1:12" ht="37.5" customHeight="1">
      <c r="A36" s="47">
        <v>32</v>
      </c>
      <c r="B36" s="200">
        <v>1635</v>
      </c>
      <c r="C36" s="291" t="s">
        <v>43</v>
      </c>
      <c r="D36" s="287">
        <v>4.3</v>
      </c>
      <c r="E36" s="3" t="s">
        <v>174</v>
      </c>
      <c r="F36" s="102">
        <v>50000</v>
      </c>
      <c r="G36" s="111">
        <v>12</v>
      </c>
      <c r="H36" s="172" t="s">
        <v>175</v>
      </c>
      <c r="I36" s="51" t="s">
        <v>57</v>
      </c>
      <c r="J36" s="371"/>
      <c r="K36" s="163" t="s">
        <v>176</v>
      </c>
      <c r="L36" s="51" t="s">
        <v>177</v>
      </c>
    </row>
    <row r="37" spans="1:12" ht="37.5" customHeight="1">
      <c r="A37" s="47">
        <v>33</v>
      </c>
      <c r="B37" s="200">
        <v>1639</v>
      </c>
      <c r="C37" s="291" t="s">
        <v>43</v>
      </c>
      <c r="D37" s="287">
        <v>1.4</v>
      </c>
      <c r="E37" s="3" t="s">
        <v>236</v>
      </c>
      <c r="F37" s="102">
        <v>199000</v>
      </c>
      <c r="G37" s="205">
        <v>36</v>
      </c>
      <c r="H37" s="172" t="s">
        <v>179</v>
      </c>
      <c r="I37" s="54" t="s">
        <v>217</v>
      </c>
      <c r="J37" s="371"/>
      <c r="K37" s="116" t="s">
        <v>218</v>
      </c>
      <c r="L37" s="55" t="s">
        <v>210</v>
      </c>
    </row>
    <row r="38" spans="1:12" ht="37.5" customHeight="1">
      <c r="A38" s="47">
        <v>34</v>
      </c>
      <c r="B38" s="200">
        <v>1653</v>
      </c>
      <c r="C38" s="291" t="s">
        <v>43</v>
      </c>
      <c r="D38" s="287">
        <v>2.9</v>
      </c>
      <c r="E38" s="3" t="s">
        <v>244</v>
      </c>
      <c r="F38" s="102">
        <v>75000</v>
      </c>
      <c r="G38" s="205">
        <v>18</v>
      </c>
      <c r="H38" s="172" t="s">
        <v>245</v>
      </c>
      <c r="I38" s="54"/>
      <c r="J38" s="371"/>
      <c r="K38" s="116" t="s">
        <v>246</v>
      </c>
      <c r="L38" s="55" t="s">
        <v>207</v>
      </c>
    </row>
    <row r="39" spans="1:12" ht="37.5" customHeight="1">
      <c r="A39" s="47">
        <v>35</v>
      </c>
      <c r="B39" s="200">
        <v>1657</v>
      </c>
      <c r="C39" s="291" t="s">
        <v>43</v>
      </c>
      <c r="D39" s="288" t="s">
        <v>115</v>
      </c>
      <c r="E39" s="3" t="s">
        <v>242</v>
      </c>
      <c r="F39" s="102">
        <v>250000</v>
      </c>
      <c r="G39" s="205">
        <v>36</v>
      </c>
      <c r="H39" s="172" t="s">
        <v>208</v>
      </c>
      <c r="I39" s="54"/>
      <c r="J39" s="371"/>
      <c r="K39" s="116" t="s">
        <v>219</v>
      </c>
      <c r="L39" s="55" t="s">
        <v>220</v>
      </c>
    </row>
    <row r="40" spans="1:12" ht="37.5" customHeight="1">
      <c r="A40" s="47">
        <v>36</v>
      </c>
      <c r="B40" s="200">
        <v>1664</v>
      </c>
      <c r="C40" s="291" t="s">
        <v>42</v>
      </c>
      <c r="D40" s="287">
        <v>5.1</v>
      </c>
      <c r="E40" s="49" t="s">
        <v>221</v>
      </c>
      <c r="F40" s="102">
        <v>150000</v>
      </c>
      <c r="G40" s="111">
        <v>18</v>
      </c>
      <c r="H40" s="172" t="s">
        <v>203</v>
      </c>
      <c r="I40" s="53" t="s">
        <v>57</v>
      </c>
      <c r="J40" s="371"/>
      <c r="K40" s="209" t="s">
        <v>196</v>
      </c>
      <c r="L40" s="167" t="s">
        <v>197</v>
      </c>
    </row>
    <row r="41" spans="1:12" ht="37.5" customHeight="1">
      <c r="A41" s="47">
        <v>37</v>
      </c>
      <c r="B41" s="301">
        <v>1666</v>
      </c>
      <c r="C41" s="291" t="s">
        <v>43</v>
      </c>
      <c r="D41" s="303">
        <v>5.3</v>
      </c>
      <c r="E41" s="187" t="s">
        <v>195</v>
      </c>
      <c r="F41" s="155">
        <v>195000</v>
      </c>
      <c r="G41" s="131">
        <v>24</v>
      </c>
      <c r="H41" s="211" t="s">
        <v>204</v>
      </c>
      <c r="I41" s="181">
        <v>4.07</v>
      </c>
      <c r="J41" s="372"/>
      <c r="K41" s="210" t="s">
        <v>196</v>
      </c>
      <c r="L41" s="141" t="s">
        <v>197</v>
      </c>
    </row>
    <row r="42" spans="1:12" ht="37.5" customHeight="1">
      <c r="A42" s="47">
        <v>38</v>
      </c>
      <c r="B42" s="301">
        <v>1680</v>
      </c>
      <c r="C42" s="291" t="s">
        <v>43</v>
      </c>
      <c r="D42" s="304">
        <v>6.8</v>
      </c>
      <c r="E42" s="176" t="s">
        <v>253</v>
      </c>
      <c r="F42" s="177">
        <v>75000</v>
      </c>
      <c r="G42" s="178">
        <v>18</v>
      </c>
      <c r="H42" s="179" t="s">
        <v>209</v>
      </c>
      <c r="I42" s="53"/>
      <c r="J42" s="142" t="s">
        <v>181</v>
      </c>
      <c r="K42" s="222"/>
      <c r="L42" s="51"/>
    </row>
    <row r="43" spans="1:12" ht="79.5" customHeight="1">
      <c r="A43" s="47">
        <v>39</v>
      </c>
      <c r="B43" s="200">
        <v>1684</v>
      </c>
      <c r="C43" s="291" t="s">
        <v>43</v>
      </c>
      <c r="D43" s="287">
        <v>9.1</v>
      </c>
      <c r="E43" s="3" t="s">
        <v>243</v>
      </c>
      <c r="F43" s="102">
        <v>85000</v>
      </c>
      <c r="G43" s="138">
        <v>15</v>
      </c>
      <c r="H43" s="225" t="s">
        <v>214</v>
      </c>
      <c r="I43" s="70" t="s">
        <v>251</v>
      </c>
      <c r="J43" s="224" t="s">
        <v>190</v>
      </c>
      <c r="K43" s="147" t="s">
        <v>212</v>
      </c>
      <c r="L43" s="226" t="s">
        <v>247</v>
      </c>
    </row>
    <row r="44" spans="1:12" ht="36.75" customHeight="1">
      <c r="A44" s="47">
        <v>40</v>
      </c>
      <c r="B44" s="200">
        <v>1685</v>
      </c>
      <c r="C44" s="291" t="s">
        <v>43</v>
      </c>
      <c r="D44" s="287">
        <v>2.9</v>
      </c>
      <c r="E44" s="3" t="s">
        <v>252</v>
      </c>
      <c r="F44" s="223"/>
      <c r="G44" s="231"/>
      <c r="H44" s="232"/>
      <c r="I44" s="179"/>
      <c r="J44" s="233" t="s">
        <v>181</v>
      </c>
      <c r="K44" s="234"/>
      <c r="L44" s="235"/>
    </row>
    <row r="45" spans="1:15" ht="37.5" customHeight="1">
      <c r="A45" s="47">
        <v>41</v>
      </c>
      <c r="B45" s="200">
        <v>1690</v>
      </c>
      <c r="C45" s="291" t="s">
        <v>42</v>
      </c>
      <c r="D45" s="287">
        <v>5.9</v>
      </c>
      <c r="E45" s="3" t="s">
        <v>271</v>
      </c>
      <c r="F45" s="252">
        <v>145000</v>
      </c>
      <c r="G45" s="231">
        <v>15</v>
      </c>
      <c r="H45" s="232" t="s">
        <v>180</v>
      </c>
      <c r="I45" s="175">
        <v>5.06</v>
      </c>
      <c r="J45" s="233" t="s">
        <v>270</v>
      </c>
      <c r="K45" s="253" t="s">
        <v>212</v>
      </c>
      <c r="L45" s="230" t="s">
        <v>211</v>
      </c>
      <c r="M45" s="236"/>
      <c r="N45" s="236"/>
      <c r="O45" s="236"/>
    </row>
    <row r="46" spans="1:12" ht="37.5" customHeight="1">
      <c r="A46" s="47">
        <v>42</v>
      </c>
      <c r="B46" s="200">
        <v>1697</v>
      </c>
      <c r="C46" s="291" t="s">
        <v>43</v>
      </c>
      <c r="D46" s="287">
        <v>7.5</v>
      </c>
      <c r="E46" s="3" t="s">
        <v>233</v>
      </c>
      <c r="F46" s="184">
        <v>150000</v>
      </c>
      <c r="G46" s="227">
        <v>18</v>
      </c>
      <c r="H46" s="228" t="s">
        <v>194</v>
      </c>
      <c r="I46" s="229" t="s">
        <v>57</v>
      </c>
      <c r="J46" s="373" t="s">
        <v>190</v>
      </c>
      <c r="K46" s="253" t="s">
        <v>212</v>
      </c>
      <c r="L46" s="230" t="s">
        <v>211</v>
      </c>
    </row>
    <row r="47" spans="1:12" ht="37.5" customHeight="1">
      <c r="A47" s="47">
        <v>43</v>
      </c>
      <c r="B47" s="200">
        <v>1700</v>
      </c>
      <c r="C47" s="291" t="s">
        <v>43</v>
      </c>
      <c r="D47" s="287">
        <v>4.2</v>
      </c>
      <c r="E47" s="3" t="s">
        <v>248</v>
      </c>
      <c r="F47" s="102">
        <v>150000</v>
      </c>
      <c r="G47" s="111">
        <v>24</v>
      </c>
      <c r="H47" s="172" t="s">
        <v>249</v>
      </c>
      <c r="I47" s="51" t="s">
        <v>57</v>
      </c>
      <c r="J47" s="374"/>
      <c r="K47" s="147" t="s">
        <v>212</v>
      </c>
      <c r="L47" s="221" t="s">
        <v>241</v>
      </c>
    </row>
    <row r="48" spans="1:12" ht="37.5" customHeight="1">
      <c r="A48" s="47">
        <v>44</v>
      </c>
      <c r="B48" s="200">
        <v>1707</v>
      </c>
      <c r="C48" s="291" t="s">
        <v>43</v>
      </c>
      <c r="D48" s="287">
        <v>2.6</v>
      </c>
      <c r="E48" s="3" t="s">
        <v>250</v>
      </c>
      <c r="F48" s="102">
        <v>180000</v>
      </c>
      <c r="G48" s="111">
        <v>24</v>
      </c>
      <c r="H48" s="172" t="s">
        <v>150</v>
      </c>
      <c r="I48" s="51" t="s">
        <v>57</v>
      </c>
      <c r="J48" s="374"/>
      <c r="K48" s="118" t="s">
        <v>212</v>
      </c>
      <c r="L48" s="221" t="s">
        <v>241</v>
      </c>
    </row>
    <row r="49" spans="1:12" ht="37.5" customHeight="1">
      <c r="A49" s="431">
        <v>45</v>
      </c>
      <c r="B49" s="444">
        <v>1731</v>
      </c>
      <c r="C49" s="446" t="s">
        <v>42</v>
      </c>
      <c r="D49" s="287">
        <v>8.5</v>
      </c>
      <c r="E49" s="3" t="s">
        <v>416</v>
      </c>
      <c r="F49" s="102">
        <v>200000</v>
      </c>
      <c r="G49" s="111">
        <v>24</v>
      </c>
      <c r="H49" s="172" t="s">
        <v>226</v>
      </c>
      <c r="I49" s="343" t="s">
        <v>57</v>
      </c>
      <c r="J49" s="361" t="s">
        <v>335</v>
      </c>
      <c r="K49" s="362"/>
      <c r="L49" s="445"/>
    </row>
    <row r="50" spans="1:12" ht="37.5" customHeight="1">
      <c r="A50" s="47">
        <v>46</v>
      </c>
      <c r="B50" s="200">
        <v>1739</v>
      </c>
      <c r="C50" s="291" t="s">
        <v>42</v>
      </c>
      <c r="D50" s="287">
        <v>9.9</v>
      </c>
      <c r="E50" s="3" t="s">
        <v>307</v>
      </c>
      <c r="F50" s="102">
        <v>234250</v>
      </c>
      <c r="G50" s="111">
        <v>18</v>
      </c>
      <c r="H50" s="172" t="s">
        <v>308</v>
      </c>
      <c r="I50" s="343" t="s">
        <v>57</v>
      </c>
      <c r="J50" s="375" t="s">
        <v>420</v>
      </c>
      <c r="K50" s="361" t="s">
        <v>309</v>
      </c>
      <c r="L50" s="362"/>
    </row>
    <row r="51" spans="1:12" ht="37.5" customHeight="1">
      <c r="A51" s="47">
        <v>47</v>
      </c>
      <c r="B51" s="444">
        <v>1744</v>
      </c>
      <c r="C51" s="447" t="s">
        <v>42</v>
      </c>
      <c r="D51" s="382">
        <v>4.1</v>
      </c>
      <c r="E51" s="3" t="s">
        <v>417</v>
      </c>
      <c r="F51" s="223">
        <v>250000</v>
      </c>
      <c r="G51" s="111">
        <v>24</v>
      </c>
      <c r="H51" s="172" t="s">
        <v>180</v>
      </c>
      <c r="I51" s="51" t="s">
        <v>57</v>
      </c>
      <c r="J51" s="376"/>
      <c r="K51" s="363"/>
      <c r="L51" s="364"/>
    </row>
    <row r="52" spans="1:12" ht="37.5" customHeight="1">
      <c r="A52" s="449">
        <v>48</v>
      </c>
      <c r="B52" s="200">
        <v>1748</v>
      </c>
      <c r="C52" s="447" t="s">
        <v>42</v>
      </c>
      <c r="D52" s="382">
        <v>4.07</v>
      </c>
      <c r="E52" s="3" t="s">
        <v>418</v>
      </c>
      <c r="F52" s="448">
        <v>180000</v>
      </c>
      <c r="G52" s="111">
        <v>18</v>
      </c>
      <c r="H52" s="172" t="s">
        <v>419</v>
      </c>
      <c r="I52" s="33" t="s">
        <v>57</v>
      </c>
      <c r="J52" s="376"/>
      <c r="K52" s="363"/>
      <c r="L52" s="364"/>
    </row>
    <row r="53" spans="1:12" ht="37.5" customHeight="1">
      <c r="A53" s="182">
        <v>47</v>
      </c>
      <c r="B53" s="200">
        <v>1749</v>
      </c>
      <c r="C53" s="291" t="s">
        <v>42</v>
      </c>
      <c r="D53" s="287">
        <v>1.5</v>
      </c>
      <c r="E53" s="3" t="s">
        <v>310</v>
      </c>
      <c r="F53" s="184">
        <v>200000</v>
      </c>
      <c r="G53" s="205">
        <v>24</v>
      </c>
      <c r="H53" s="305" t="s">
        <v>312</v>
      </c>
      <c r="I53" s="344" t="s">
        <v>313</v>
      </c>
      <c r="J53" s="376"/>
      <c r="K53" s="363"/>
      <c r="L53" s="364"/>
    </row>
    <row r="54" spans="1:12" ht="36" customHeight="1">
      <c r="A54" s="263">
        <v>48</v>
      </c>
      <c r="B54" s="345">
        <v>1758</v>
      </c>
      <c r="C54" s="312" t="s">
        <v>42</v>
      </c>
      <c r="D54" s="287">
        <v>5.2</v>
      </c>
      <c r="E54" s="3" t="s">
        <v>311</v>
      </c>
      <c r="F54" s="184">
        <v>165000</v>
      </c>
      <c r="G54" s="205">
        <v>24</v>
      </c>
      <c r="H54" s="305" t="s">
        <v>194</v>
      </c>
      <c r="I54" s="344" t="s">
        <v>57</v>
      </c>
      <c r="J54" s="376"/>
      <c r="K54" s="365"/>
      <c r="L54" s="366"/>
    </row>
    <row r="55" spans="1:12" ht="33" customHeight="1">
      <c r="A55" s="411">
        <v>49</v>
      </c>
      <c r="B55" s="412">
        <v>1763</v>
      </c>
      <c r="C55" s="413" t="s">
        <v>42</v>
      </c>
      <c r="D55" s="384">
        <v>4.7</v>
      </c>
      <c r="E55" s="414" t="s">
        <v>334</v>
      </c>
      <c r="F55" s="386">
        <v>160000</v>
      </c>
      <c r="G55" s="415">
        <v>18</v>
      </c>
      <c r="H55" s="416" t="s">
        <v>333</v>
      </c>
      <c r="I55" s="417" t="s">
        <v>57</v>
      </c>
      <c r="J55" s="418"/>
      <c r="K55" s="361" t="s">
        <v>335</v>
      </c>
      <c r="L55" s="362"/>
    </row>
    <row r="56" spans="1:10" ht="29.25" customHeight="1">
      <c r="A56" s="419">
        <v>50</v>
      </c>
      <c r="B56" s="420">
        <v>1768</v>
      </c>
      <c r="C56" s="421" t="s">
        <v>43</v>
      </c>
      <c r="D56" s="427">
        <v>1.11</v>
      </c>
      <c r="E56" s="422" t="s">
        <v>411</v>
      </c>
      <c r="F56" s="423">
        <v>150000</v>
      </c>
      <c r="G56" s="424">
        <v>24</v>
      </c>
      <c r="H56" s="425" t="s">
        <v>412</v>
      </c>
      <c r="I56" s="426" t="s">
        <v>57</v>
      </c>
      <c r="J56" s="375" t="s">
        <v>414</v>
      </c>
    </row>
    <row r="57" spans="1:10" ht="24" customHeight="1">
      <c r="A57" s="419">
        <v>51</v>
      </c>
      <c r="B57" s="420">
        <v>1783</v>
      </c>
      <c r="C57" s="421" t="s">
        <v>43</v>
      </c>
      <c r="D57" s="428">
        <v>7.5</v>
      </c>
      <c r="E57" s="429" t="s">
        <v>413</v>
      </c>
      <c r="F57" s="423">
        <v>200000</v>
      </c>
      <c r="G57" s="424">
        <v>24</v>
      </c>
      <c r="H57" s="430" t="s">
        <v>202</v>
      </c>
      <c r="I57" s="426" t="s">
        <v>57</v>
      </c>
      <c r="J57" s="376"/>
    </row>
  </sheetData>
  <sheetProtection/>
  <mergeCells count="10">
    <mergeCell ref="J56:J57"/>
    <mergeCell ref="J49:K49"/>
    <mergeCell ref="K50:L54"/>
    <mergeCell ref="A1:J1"/>
    <mergeCell ref="J5:J19"/>
    <mergeCell ref="J21:J22"/>
    <mergeCell ref="J25:J41"/>
    <mergeCell ref="J46:J48"/>
    <mergeCell ref="J50:J55"/>
    <mergeCell ref="K55:L55"/>
  </mergeCells>
  <dataValidations count="2">
    <dataValidation type="list" allowBlank="1" showInputMessage="1" showErrorMessage="1" sqref="W15:W16 X6:X14 P6:P14 Z6:Z14 V6:V14 T6:T14 R6:R14 Y15:Y16 U15:U16 S15:S16 Q15:Q16 O15:O16">
      <formula1>#REF!</formula1>
    </dataValidation>
    <dataValidation type="list" allowBlank="1" showInputMessage="1" showErrorMessage="1" sqref="U17:U31 Y17:Y31 W17:W31 O17:O31 Q17:Q31 S17:S31">
      <formula1>#REF!</formula1>
    </dataValidation>
  </dataValidations>
  <printOptions/>
  <pageMargins left="0.75" right="0.75" top="1" bottom="1" header="0.5" footer="0.5"/>
  <pageSetup fitToHeight="5" fitToWidth="1"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bseaton</dc:creator>
  <cp:keywords/>
  <dc:description/>
  <cp:lastModifiedBy>Vaughn, Michael</cp:lastModifiedBy>
  <cp:lastPrinted>2018-02-06T13:55:04Z</cp:lastPrinted>
  <dcterms:created xsi:type="dcterms:W3CDTF">2001-08-24T19:30:57Z</dcterms:created>
  <dcterms:modified xsi:type="dcterms:W3CDTF">2020-02-27T16:19:18Z</dcterms:modified>
  <cp:category/>
  <cp:version/>
  <cp:contentType/>
  <cp:contentStatus/>
</cp:coreProperties>
</file>