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ashfile1\desktops$\shammerling\Desktop\"/>
    </mc:Choice>
  </mc:AlternateContent>
  <xr:revisionPtr revIDLastSave="0" documentId="13_ncr:1_{51E7B0D5-119C-4DA9-87C4-8462D26DEF20}" xr6:coauthVersionLast="47" xr6:coauthVersionMax="47" xr10:uidLastSave="{00000000-0000-0000-0000-000000000000}"/>
  <bookViews>
    <workbookView xWindow="-110" yWindow="-110" windowWidth="19420" windowHeight="11500" tabRatio="601" xr2:uid="{00000000-000D-0000-FFFF-FFFF00000000}"/>
  </bookViews>
  <sheets>
    <sheet name="Goals" sheetId="4" r:id="rId1"/>
    <sheet name="Current Implementation Plan" sheetId="1" r:id="rId2"/>
    <sheet name="Topics not on Plan" sheetId="2" r:id="rId3"/>
    <sheet name="Dropped Topics" sheetId="3" r:id="rId4"/>
  </sheets>
  <definedNames>
    <definedName name="_Key1" hidden="1">'Current Implementation Plan'!#REF!</definedName>
    <definedName name="_Order1" hidden="1">255</definedName>
    <definedName name="_Order2" hidden="1">255</definedName>
    <definedName name="_Sort" hidden="1">'Current Implementation Plan'!$D$35:$L$55</definedName>
    <definedName name="_xlnm.Print_Area" localSheetId="1">'Current Implementation Plan'!$A$1:$AE$69</definedName>
    <definedName name="_xlnm.Print_Area" localSheetId="3">'Dropped Topics'!$A$1:$Q$23</definedName>
    <definedName name="_xlnm.Print_Area" localSheetId="0">Goals!$A$1:$W$127</definedName>
    <definedName name="_xlnm.Print_Titles" localSheetId="1">'Current Implementation Plan'!$2:$3</definedName>
    <definedName name="_xlnm.Print_Titles">'Current Implementation Plan'!$D$2:$IQ$3</definedName>
    <definedName name="Print_Titles_MI" localSheetId="1">'Current Implementation Plan'!$2:$3</definedName>
    <definedName name="PRINT_TITLES_MI">'Current Implementation Plan'!$D$2:$IQ$3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 i="3" l="1"/>
  <c r="Z16" i="3"/>
  <c r="AB17" i="3"/>
  <c r="AC17" i="3" s="1"/>
  <c r="AB20" i="3"/>
  <c r="AC20" i="3" s="1"/>
  <c r="AA5" i="1"/>
  <c r="AA34" i="1" s="1"/>
  <c r="AA54" i="1" s="1"/>
  <c r="AE54" i="1" s="1"/>
  <c r="AB5" i="1"/>
  <c r="AB34" i="1" s="1"/>
  <c r="AB54" i="1" s="1"/>
  <c r="AC5" i="1"/>
  <c r="AC34" i="1" s="1"/>
  <c r="AC54" i="1" s="1"/>
  <c r="AD5" i="1"/>
  <c r="AD34" i="1" s="1"/>
</calcChain>
</file>

<file path=xl/sharedStrings.xml><?xml version="1.0" encoding="utf-8"?>
<sst xmlns="http://schemas.openxmlformats.org/spreadsheetml/2006/main" count="640" uniqueCount="328">
  <si>
    <t>Additional Project Funds that are likely to be Committed in February 2010</t>
  </si>
  <si>
    <t>EST. COST</t>
  </si>
  <si>
    <t>RESPONSIBLE TC/TG</t>
  </si>
  <si>
    <t>STATUS</t>
  </si>
  <si>
    <t>TOPIC #</t>
  </si>
  <si>
    <t>CO-SPONSOR TCs</t>
  </si>
  <si>
    <t>1st DRAFT OF WORK STATEMENT DUE TO RAC BY THIS DATE</t>
  </si>
  <si>
    <t>OBJECTIVE</t>
  </si>
  <si>
    <t>REQUIREMENT SATISFIED</t>
  </si>
  <si>
    <t xml:space="preserve"> #</t>
  </si>
  <si>
    <t>TRP-R</t>
  </si>
  <si>
    <t>WS</t>
  </si>
  <si>
    <t>RTAR</t>
  </si>
  <si>
    <r>
      <t xml:space="preserve">Proposed Rating:                       None                      Low                     Medium </t>
    </r>
    <r>
      <rPr>
        <sz val="6"/>
        <rFont val="Arial"/>
        <family val="2"/>
      </rPr>
      <t xml:space="preserve"> </t>
    </r>
    <r>
      <rPr>
        <b/>
        <sz val="6"/>
        <rFont val="Arial"/>
        <family val="2"/>
      </rPr>
      <t xml:space="preserve">                    Med.-High                     High</t>
    </r>
    <r>
      <rPr>
        <sz val="6"/>
        <rFont val="Arial"/>
        <family val="2"/>
      </rPr>
      <t xml:space="preserve">                                            </t>
    </r>
  </si>
  <si>
    <t xml:space="preserve"> 0 pts                      45 pts               135 pts              270 pts                       405 pts              </t>
  </si>
  <si>
    <t>TRP</t>
  </si>
  <si>
    <t>RAC APPROVAL FOR BID REQUIRED BY THIS DATE OR DROPPED</t>
  </si>
  <si>
    <t xml:space="preserve"> TITLE</t>
  </si>
  <si>
    <t xml:space="preserve"> </t>
  </si>
  <si>
    <t>=</t>
  </si>
  <si>
    <t>Total Score</t>
  </si>
  <si>
    <t>None</t>
  </si>
  <si>
    <t xml:space="preserve">0 pts                            10 pts               30 pts              90 pts              </t>
  </si>
  <si>
    <t xml:space="preserve">  0 pts                          10 pts                                                        30 pts              90 pts              </t>
  </si>
  <si>
    <t xml:space="preserve"> 0 pts                           5 pts               15 pts              45 pts              </t>
  </si>
  <si>
    <t>RESPONSIBLE TC/TG/SSPC</t>
  </si>
  <si>
    <r>
      <t xml:space="preserve">Rating:                  None: </t>
    </r>
    <r>
      <rPr>
        <b/>
        <sz val="6"/>
        <rFont val="Arial"/>
        <family val="2"/>
      </rPr>
      <t xml:space="preserve">                         Low:</t>
    </r>
    <r>
      <rPr>
        <b/>
        <sz val="6"/>
        <rFont val="Arial"/>
        <family val="2"/>
      </rPr>
      <t xml:space="preserve">                      Medium: </t>
    </r>
    <r>
      <rPr>
        <sz val="6"/>
        <rFont val="Arial"/>
        <family val="2"/>
      </rPr>
      <t xml:space="preserve"> </t>
    </r>
    <r>
      <rPr>
        <b/>
        <sz val="6"/>
        <rFont val="Arial"/>
        <family val="2"/>
      </rPr>
      <t xml:space="preserve">                     High: </t>
    </r>
  </si>
  <si>
    <t>SUBMISSION HISTORY</t>
  </si>
  <si>
    <r>
      <t xml:space="preserve">Rating:                                                      None: </t>
    </r>
    <r>
      <rPr>
        <sz val="6"/>
        <rFont val="Arial"/>
        <family val="2"/>
      </rPr>
      <t xml:space="preserve">e.g. missing info. </t>
    </r>
    <r>
      <rPr>
        <b/>
        <sz val="6"/>
        <rFont val="Arial"/>
        <family val="2"/>
      </rPr>
      <t xml:space="preserve">                          Low: </t>
    </r>
    <r>
      <rPr>
        <sz val="6"/>
        <rFont val="Arial"/>
        <family val="2"/>
      </rPr>
      <t>e.g. limited use &amp; small improvement</t>
    </r>
    <r>
      <rPr>
        <b/>
        <sz val="6"/>
        <rFont val="Arial"/>
        <family val="2"/>
      </rPr>
      <t xml:space="preserve">                              Medium:</t>
    </r>
    <r>
      <rPr>
        <sz val="6"/>
        <rFont val="Arial"/>
        <family val="2"/>
      </rPr>
      <t xml:space="preserve"> e.g. large use or large improvement</t>
    </r>
    <r>
      <rPr>
        <b/>
        <sz val="6"/>
        <rFont val="Arial"/>
        <family val="2"/>
      </rPr>
      <t xml:space="preserve">                               High: </t>
    </r>
    <r>
      <rPr>
        <sz val="6"/>
        <rFont val="Arial"/>
        <family val="2"/>
      </rPr>
      <t xml:space="preserve">e.g. large use and large improvement </t>
    </r>
  </si>
  <si>
    <r>
      <t>Rating:                                                        None:</t>
    </r>
    <r>
      <rPr>
        <sz val="6"/>
        <rFont val="Arial"/>
        <family val="2"/>
      </rPr>
      <t xml:space="preserve"> </t>
    </r>
    <r>
      <rPr>
        <b/>
        <sz val="6"/>
        <rFont val="Arial"/>
        <family val="2"/>
      </rPr>
      <t xml:space="preserve">                                                               Low:                                                             Medium:</t>
    </r>
    <r>
      <rPr>
        <sz val="6"/>
        <rFont val="Arial"/>
        <family val="2"/>
      </rPr>
      <t xml:space="preserve"> </t>
    </r>
    <r>
      <rPr>
        <b/>
        <sz val="6"/>
        <rFont val="Arial"/>
        <family val="2"/>
      </rPr>
      <t xml:space="preserve">                                                                  High:</t>
    </r>
    <r>
      <rPr>
        <sz val="6"/>
        <rFont val="Arial"/>
        <family val="2"/>
      </rPr>
      <t xml:space="preserve"> </t>
    </r>
  </si>
  <si>
    <r>
      <t>Rating:                                                      None:</t>
    </r>
    <r>
      <rPr>
        <sz val="6"/>
        <rFont val="Arial"/>
        <family val="2"/>
      </rPr>
      <t xml:space="preserve">  </t>
    </r>
    <r>
      <rPr>
        <b/>
        <sz val="6"/>
        <rFont val="Arial"/>
        <family val="2"/>
      </rPr>
      <t xml:space="preserve">                                                 Low: </t>
    </r>
    <r>
      <rPr>
        <sz val="6"/>
        <rFont val="Arial"/>
        <family val="2"/>
      </rPr>
      <t xml:space="preserve"> </t>
    </r>
    <r>
      <rPr>
        <b/>
        <sz val="6"/>
        <rFont val="Arial"/>
        <family val="2"/>
      </rPr>
      <t xml:space="preserve">                                                             Medium:</t>
    </r>
    <r>
      <rPr>
        <sz val="6"/>
        <rFont val="Arial"/>
        <family val="2"/>
      </rPr>
      <t xml:space="preserve">  </t>
    </r>
    <r>
      <rPr>
        <b/>
        <sz val="6"/>
        <rFont val="Arial"/>
        <family val="2"/>
      </rPr>
      <t xml:space="preserve">                                                           High:</t>
    </r>
    <r>
      <rPr>
        <sz val="6"/>
        <rFont val="Arial"/>
        <family val="2"/>
      </rPr>
      <t xml:space="preserve">  </t>
    </r>
  </si>
  <si>
    <r>
      <t xml:space="preserve">Rating:                                                      None </t>
    </r>
    <r>
      <rPr>
        <sz val="6"/>
        <rFont val="Arial"/>
        <family val="2"/>
      </rPr>
      <t>or no support</t>
    </r>
    <r>
      <rPr>
        <b/>
        <sz val="6"/>
        <rFont val="Arial"/>
        <family val="2"/>
      </rPr>
      <t xml:space="preserve">                                         Low:</t>
    </r>
    <r>
      <rPr>
        <sz val="6"/>
        <rFont val="Arial"/>
        <family val="2"/>
      </rPr>
      <t xml:space="preserve"> </t>
    </r>
    <r>
      <rPr>
        <b/>
        <sz val="6"/>
        <rFont val="Arial"/>
        <family val="2"/>
      </rPr>
      <t xml:space="preserve">                                                 Medium:</t>
    </r>
    <r>
      <rPr>
        <sz val="6"/>
        <rFont val="Arial"/>
        <family val="2"/>
      </rPr>
      <t xml:space="preserve"> Support</t>
    </r>
    <r>
      <rPr>
        <b/>
        <sz val="6"/>
        <rFont val="Arial"/>
        <family val="2"/>
      </rPr>
      <t xml:space="preserve">                                      High:</t>
    </r>
    <r>
      <rPr>
        <sz val="6"/>
        <rFont val="Arial"/>
        <family val="2"/>
      </rPr>
      <t xml:space="preserve"> Great Project!</t>
    </r>
  </si>
  <si>
    <r>
      <t xml:space="preserve">REJECTED RTARS: Topics that were judged </t>
    </r>
    <r>
      <rPr>
        <b/>
        <sz val="10"/>
        <color indexed="10"/>
        <rFont val="Arial"/>
        <family val="2"/>
      </rPr>
      <t>not suitable for the ASHRAE research program</t>
    </r>
    <r>
      <rPr>
        <b/>
        <sz val="10"/>
        <rFont val="Arial"/>
        <family val="2"/>
      </rPr>
      <t xml:space="preserve"> as presented.</t>
    </r>
  </si>
  <si>
    <r>
      <t xml:space="preserve">RETURNED RESEARCH TOPIC ACCEPTANCE REQUESTS (RTARS)                                                                                                                                                                                                                           </t>
    </r>
    <r>
      <rPr>
        <sz val="10"/>
        <rFont val="Arial"/>
        <family val="2"/>
      </rPr>
      <t xml:space="preserve">(These topics are </t>
    </r>
    <r>
      <rPr>
        <sz val="10"/>
        <color indexed="10"/>
        <rFont val="Arial"/>
        <family val="2"/>
      </rPr>
      <t>NOT</t>
    </r>
    <r>
      <rPr>
        <sz val="10"/>
        <rFont val="Arial"/>
        <family val="2"/>
      </rPr>
      <t xml:space="preserve"> on the Society's Research Implementation Plan yet, but the TCs were encouraged to resubmit.)</t>
    </r>
  </si>
  <si>
    <t>REASON FOR DROP</t>
  </si>
  <si>
    <r>
      <t xml:space="preserve">DROPPED TOPICS FROM RESEARCH IMPLEMENTATION PLAN                                                                                                                                                                                                                           </t>
    </r>
    <r>
      <rPr>
        <sz val="10"/>
        <rFont val="Arial"/>
        <family val="2"/>
      </rPr>
      <t>(The following topics have been dropped from the Research Implementation Plan for various reasons.)</t>
    </r>
  </si>
  <si>
    <t>RESEARCH STRATEGIC PLAN GOALS SUPPORTED</t>
  </si>
  <si>
    <t>EST. DURATION (Months)</t>
  </si>
  <si>
    <t xml:space="preserve"> 0 pts                           15 pts               45 pts              135 pts              </t>
  </si>
  <si>
    <t xml:space="preserve"> 0 pts                           15 pts               45 pts              135 pts                                 </t>
  </si>
  <si>
    <t>A S H R A E   R E S E A R C H   I M P L E M E N T A T I O N   P L A N</t>
  </si>
  <si>
    <t>Work statements which have not been approved yet by RAC for Bid:</t>
  </si>
  <si>
    <t>DATE OF LAST SUBMISSION (YR.MO)</t>
  </si>
  <si>
    <t>To determine what information and system feedback the building engineering community is looking for and translate this into broad recommendations for performance specifications to support the engineering design, building operations and EMCS manufacturing communities.</t>
  </si>
  <si>
    <t>The objectives of this project are:
1. Evaluate prior vent models (such as Vent II and OHVAP) and determine the status and availability of
development, test, and validation documents, computer program source codes, and current relevance
and scalability to the present and future venting needs discussed above.
2. Provide a unified and user-friendly software solution that satisfies the above identified needs. This
software and supporting technical report represent the primary products of this work.
3. Identify areas where testing to confirm heat and mass transfer models and criteria for acceptable
designs under transient conditions are needed. This can be used to guide a Work Statement for a
subsequent project.
4. Provide recommendations for modernization of the venting requirements in codes, standards and
ASHRAE handbooks</t>
  </si>
  <si>
    <t>FY 11-12                      Draft Budget                      TBD</t>
  </si>
  <si>
    <t>FY 10-11                      Draft Budget                      TBD</t>
  </si>
  <si>
    <t>FY 08-09              Budget               $2,668,000</t>
  </si>
  <si>
    <t>FY 09-10                   Draft Budget             $2,913,200</t>
  </si>
  <si>
    <t>FY 12-13                      Draft Budget                      TBD</t>
  </si>
  <si>
    <t>Additional Project Funds that could be Potentially Committed by April 2010</t>
  </si>
  <si>
    <t>Research Project Funds Already Committed as of 1/1/10</t>
  </si>
  <si>
    <t>1.12            8.12</t>
  </si>
  <si>
    <t>#4</t>
  </si>
  <si>
    <t>#1</t>
  </si>
  <si>
    <t>SSPC 62.1</t>
  </si>
  <si>
    <t>Additional Projects that could Potentially Bid in the Future - Research Topic Acceptance Request (RTAR) approved by RAC for development into a work statement:</t>
  </si>
  <si>
    <t>SSPC 170</t>
  </si>
  <si>
    <t>?</t>
  </si>
  <si>
    <t>Spring 2026</t>
  </si>
  <si>
    <t>3. Sustainability, Decarbonization, Energy and Resources</t>
  </si>
  <si>
    <t>1. Resilience</t>
  </si>
  <si>
    <t>4. HVAC&amp;R Equipment, Components, and Materials</t>
  </si>
  <si>
    <t>5. Tools and Applications</t>
  </si>
  <si>
    <t>6. Education and Outreach</t>
  </si>
  <si>
    <t>TC 9.6</t>
  </si>
  <si>
    <t>TC 6.2</t>
  </si>
  <si>
    <t>TC 4.2</t>
  </si>
  <si>
    <t>TC 7.5</t>
  </si>
  <si>
    <t>TC 3.1</t>
  </si>
  <si>
    <t>TC 4.3</t>
  </si>
  <si>
    <t>TC 4.10</t>
  </si>
  <si>
    <t>Research Projects That Could Potentially Bid in the Fall 2026 - Rebids, Approved, and Conditionally Approved TRPs:</t>
  </si>
  <si>
    <t>A tool to evaluate weather inputs for robust building performance analysis and design</t>
  </si>
  <si>
    <t xml:space="preserve">Updating climatic design conditions for the 2029 ASHRAE Handbook – Fundamentals and ASHRAE Standard 169 </t>
  </si>
  <si>
    <t xml:space="preserve"> Develop cost and performance indexes to evaluate effectiveness of virtual airflow meters in HVAC application</t>
  </si>
  <si>
    <t>Kinetic and Mechanistic Study of the Breakdown and Interactions of HFO Refrigerants</t>
  </si>
  <si>
    <t>EXPERIMENTAL PROGRAM TO UPDATE THE ASHRAE DUCT FITTING DATABASE (DFDB)</t>
  </si>
  <si>
    <t>Operating cost, energy, and carbon saving benefits of pre-cooling  in district energy systems</t>
  </si>
  <si>
    <t xml:space="preserve">Dielectric Properties of Lower GWP Refrigerants organic compounds </t>
  </si>
  <si>
    <t xml:space="preserve">Effect of residential exhaust terminations on jet mechanics and resulting required intake separation </t>
  </si>
  <si>
    <t>Compact CFD Modeling Guidance for Thin Flow Resistances</t>
  </si>
  <si>
    <t xml:space="preserve">Solicited Research Projects That Could Potentially be Funded by Annual 2026 Based upon Bids Received in spring 2026 earlier:  </t>
  </si>
  <si>
    <t>ASHRAE STRATEGIC RESEARCH PLAN 2021 (here)</t>
  </si>
  <si>
    <t>RESEARCH INITIATIVES:</t>
  </si>
  <si>
    <t>Needed Research:</t>
  </si>
  <si>
    <t>1. Best practices guideline/standard documents</t>
  </si>
  <si>
    <t xml:space="preserve">
</t>
  </si>
  <si>
    <t>a. Background of resilience concept, definitions and scope as applied to buildings and communities, what resilience specifically involves in terms of pragmatic capability.</t>
  </si>
  <si>
    <t xml:space="preserve">b. Define different types of challenges and extreme events and threats (e.g., climate change, natural disasters, accidents, disease, terrorism), both physical and cyber intrusions. </t>
  </si>
  <si>
    <t>c. Define standard scenarios of extreme events (which may be geographically specific) for which the resilience of buildings and communities needs to be evaluated and enhanced.</t>
  </si>
  <si>
    <t xml:space="preserve">d. Define ways to evaluate resilience status of existing buildings and communities (distinguished by different types) and propose the level of additional resilience capacity recommended while explicitly considering cost. </t>
  </si>
  <si>
    <t>e. Define capabilities for HVAC systems, networks, and devices to repel , detect, contain, and recover from cyber intrusions (e.g., ransomware)</t>
  </si>
  <si>
    <t>f. Identify current metrics to evaluate the above capabilities.</t>
  </si>
  <si>
    <t>g. New buildings: Best practice design and operation for enhanced resilience.</t>
  </si>
  <si>
    <t xml:space="preserve">h. Existing buildings: Methodology to assess current status of technological and policy measures in place; develop metrics and methods to quantify existing capabilities and identify standard options to enhance resilience. </t>
  </si>
  <si>
    <t>i. Develop /guides and codes to specify resilience and performance requirements for different building types and different threat scenarios.</t>
  </si>
  <si>
    <t xml:space="preserve">2) Resilience programs and tools </t>
  </si>
  <si>
    <t xml:space="preserve">a. Software to enable professionals to evaluate resilience of buildings and communities. </t>
  </si>
  <si>
    <t xml:space="preserve">b. Educational programs and materials for adoption in classrooms and for professional training seminars </t>
  </si>
  <si>
    <t xml:space="preserve">c. Certification program for professionals in resilience assessment and consulting </t>
  </si>
  <si>
    <t>d. Document successful case studies.</t>
  </si>
  <si>
    <t xml:space="preserve">3) Research projects to fill existing gaps </t>
  </si>
  <si>
    <t>a. Develop standard location-specific scenarios of different types of extreme events to which different building types and communities are exposed. Define different levels of resilience capability under such standard scenarios and associated building performance criteria.</t>
  </si>
  <si>
    <t xml:space="preserve">b. Develop benchmarking framework, including more realistic and representative metrics specific to type of building and community (size, population, demographics, services, etc.). </t>
  </si>
  <si>
    <t xml:space="preserve">c. Develop methodology and tools to ascertain/assess current state of resilience of buildings, campuses, and communities. </t>
  </si>
  <si>
    <t xml:space="preserve">d. Identify, evaluate, and model design and control solutions for buildings and systems that have large operational flexibility (e.g., load curtailment under short-term notification or variability of as-available renewable energy technologies, especially such as solar PV and wind power generation) </t>
  </si>
  <si>
    <t xml:space="preserve">e. Develop models of human health/wellness impacts (severity with respect to time period of exposure and demographic effects) when subjected to extreme temperatures and humidity. </t>
  </si>
  <si>
    <t xml:space="preserve">f. Develop testing and design methods to evaluate equipment life when exposed to harsher operating environment. </t>
  </si>
  <si>
    <t xml:space="preserve">g. Develop more robust equipment and systems designs that can withstand some amount of physical shocks and be able to recover, i.e., come back online after a catastrophic event (say, to be able to prevent refrigerant leaks due to an earthquake, and, if compromised, to be able to perform repairs quickly). </t>
  </si>
  <si>
    <t>h. Develop cyber-security, managerial, and administrative response plans to reduce physical damage and human suffering at individual building and community levels.</t>
  </si>
  <si>
    <t>2.  IEQ - Environmental Quality in Occupied Spaces and Impacts on Work and Learning Health and Well Being, and
Transmission of Airborne Infectious Viruses</t>
  </si>
  <si>
    <t>1) Development of methods and systems for rating and rewarding high IEQ in buildings, transportation, and outdoor and semi-outdoor environments where people spend a substantial amount of time, both for avoiding the risks and promoting the benefits.</t>
  </si>
  <si>
    <t xml:space="preserve">a. Examining the combined effects of thermal, acoustic, visual, and air quality conditions on wellbeing, comfort, health, productivity, sleep, and how different IEQ factors modify different responses  </t>
  </si>
  <si>
    <t xml:space="preserve">b. Development of indicators and sensing devices for rating IEQ of occupied spaces. </t>
  </si>
  <si>
    <t xml:space="preserve">c. Development of markers and systems for rating health, comfort and well-being, cognitive performance, and sleep quality. </t>
  </si>
  <si>
    <t xml:space="preserve">d. Development of simple and standard methods for collecting people’s responses to different conditions defining quality of occupied environments, including comfort, health, occupants’ perceptions of IEQ, etc. </t>
  </si>
  <si>
    <t>e. Identification of relevant pollutants and ventilation requirements—both under normal conditions and during extreme events—based on various criteria that consider health, comfort, cognitive performance, and sleep quality, as well as the requirements for vulnerable groups.</t>
  </si>
  <si>
    <t xml:space="preserve">f. Integration of productivity and learning attainment in the life-cycle cost assessments. </t>
  </si>
  <si>
    <t>g. IEQ requirements for different goods, plants, and animals. h. Education and outreach to understand decisionmakers’ perspectives on investments in IEQ and in design features that enhance building performance.</t>
  </si>
  <si>
    <t>2) Human-centric and inclusive design and control, considering diversity.</t>
  </si>
  <si>
    <t xml:space="preserve">a. Identifying the range of human diversity and the range of physiological and psychological adaptation in the context of the quality of environments occupied by people. </t>
  </si>
  <si>
    <t xml:space="preserve">b. Development of requirements and personalized and individualized solutions for achieving high IEQ applicable to all occupants, considering variations in individual preferences and tolerances, disabilities, hypersensitivities, intolerances, medical conditions, types of activity, learning abilities, ages, compromised immune systems, etc. </t>
  </si>
  <si>
    <t>c. Development of sensing and control solutions to secure high IEQ at the environment level (building, space) and the personal level that considers preferences and behavior and allows adjustments based on occupants’ continuous feedback</t>
  </si>
  <si>
    <t>3) Requirements beyond the minimum design and development of engineering solutions for substantial improvement of IEQ in spaces occupied by people, plants, or animals</t>
  </si>
  <si>
    <t xml:space="preserve">a. Development of systems for continuous monitoring of pollutants and human responses.  . </t>
  </si>
  <si>
    <t>b. Monitoring the performance of current and future standards and guidelines concerning the quality of occupied environments, defined by thermal, acoustic, visual, and air quality conditions.</t>
  </si>
  <si>
    <t xml:space="preserve">c. Monitoring IEQ of sustainable designs (green and low-energy buildings, active office design, etc.) and their effects on well-being, comfort, health, productivity, and sleep. </t>
  </si>
  <si>
    <t>d. Development of engineering solutions for removing existing and new man-made and persistent pollutants (trapping at source, air cleaning, etc.)</t>
  </si>
  <si>
    <t xml:space="preserve">e. Studies on productivity, amount of illness, occupant satisfaction (comfort, noise) vs. IEQ levels/metrics, focusing on thermal, acoustic, visual, and air quality conditions. </t>
  </si>
  <si>
    <t>f. Advanced ventilation systems for measurable improvement of well-being, health, productivity, and sleep, addressing among others the impact of airflow patterns, the position of indoor sources, and ventilation effectiveness</t>
  </si>
  <si>
    <t>4) Protection against the transmission of infectious diseases and future pandemic outbreaks.</t>
  </si>
  <si>
    <t xml:space="preserve">a. Research on environmental and system design and the requirements allowing quick and effective actions to deal with the outbreaks of infectious diseases and reduce the associated risks in occupied spaces (buildings, transportation, and outdoor environments where people spend a substantial amount of time). </t>
  </si>
  <si>
    <t xml:space="preserve">b. Studies on ventilation effectiveness in relation to reducing exposure to infectious species as well as other pollutants. </t>
  </si>
  <si>
    <t>c. Developing advanced systems for improving protection against airborne transmission of infectious diseases and exposure to airborne pollutants, particularly eliminating infection risks at source (breathing zone), but also effective air cleaning technologies and the methods for their certification</t>
  </si>
  <si>
    <t>5) Maintain high quality of occupied environments independently of climate change.</t>
  </si>
  <si>
    <t xml:space="preserve">a. Methods for predicting the performance of occupied environments under changing climate, including future weather scenarios. </t>
  </si>
  <si>
    <t>b. Environmental and technical solutions for ensuring that occupied spaces, especially buildings, are resilient against changing climate</t>
  </si>
  <si>
    <t>c. Simple retrofit solutions to adapt environments and systems to changing climate</t>
  </si>
  <si>
    <t>1) Accelerate application of building information modeling (BIM), and ensure that BIM systems are designed to meet information needs for commissioning and operations and maintenance.</t>
  </si>
  <si>
    <t xml:space="preserve">2) Education and outreach to understand decision-makers’ perspectives on investments in energy efficiency and design features that enhance building performance. </t>
  </si>
  <si>
    <t xml:space="preserve">3) Improve building energy labeling systems. Develop and validate practical methods to model and measure building energy and nonenergy performance. </t>
  </si>
  <si>
    <t>4) Develop more accurate methods to relate building energy simulation models to actual building energy use</t>
  </si>
  <si>
    <t>5) Collaborate with governments and code/regulatory bodies to develop new system energy efficiency test procedures to improve alignment between energy standards, energy models, and utility bills. Potential topics include load-based test procedures that include the impact of native controls, system performance mapping, etc. The goal would be to improve repeat ability, reproducibility, and representativeness of the system performance test procedures while also minimizing the burden of compliance.</t>
  </si>
  <si>
    <t xml:space="preserve">6) Document actual energy savings and building performance improvements realized through integrated design.  </t>
  </si>
  <si>
    <t xml:space="preserve">7) Document actual energy savings and performance impacts for selected energy measures, and identify key design, construction, installation, and operational factors that influence savings and performance. </t>
  </si>
  <si>
    <t xml:space="preserve">8) Document the impact of design alternatives on building performance metrics important to owners. </t>
  </si>
  <si>
    <t>9) Expand the capabilities of dynamic simulation models to integrate modeling of building loads, mechanical systems, electrical systems, and controls.</t>
  </si>
  <si>
    <t>10) Identify optimum and practical near-optimum control strategies for various systems (simulation followed by field validation).</t>
  </si>
  <si>
    <t>11) Further quantify and optimize the energy savings and other benefits of commissioning and continuous com missioning for HVAC&amp;R, enclosures, lighting, and service water heating.</t>
  </si>
  <si>
    <t xml:space="preserve">12) Promulgate the use of enhanced building monitoring in order to quantify and optimize the energy savings and other benefits of proactive maintenance approaches such as prognostics and diagnostics. </t>
  </si>
  <si>
    <t xml:space="preserve">13) Develop automated (and semi-automated) tools to sup port commissioning, continuous commissioning, and regular ongoing maintenance. </t>
  </si>
  <si>
    <t xml:space="preserve">14) While NZEB refers to net-zero annual energy use, it neglects the benefits of thermal or electrical storage and of timing equipment usage to reduce carbon emissions, such as using energy during night or offpeak times to increase use of renewable or other clean energy sources and reduce peak transmission loading (and losses). Develop a metric other than annual NZEB that takes decarbonization objectives and source energy characteristics into account. </t>
  </si>
  <si>
    <t xml:space="preserve">15) Update existing energy analysis calculation engines to model building components and systems that will be needed to meet current and future energy standards, including the ultimate NZEB goals. </t>
  </si>
  <si>
    <t xml:space="preserve">16) Improve the digitalization of building systems including neighborhoods and integration of smart buildings into the power grid and other infrastructure. </t>
  </si>
  <si>
    <t>17) Provide methods and standards for building energy use feedback to motivate occupants and building operators to reduce energy use. Use ASHRAE to drive social and environmental change. Extend scope of study from individual buildings to groups of buildings (neighborhoods) and develop solutions for cities to reduce environmental impact.</t>
  </si>
  <si>
    <t>1) New, low global warming potential (GWP) refrigerants. Identify and evaluate (laboratory and field tests) low-GWP refrigerants. Design equipment that can utilize these new refrigerants as well as natural refrigerants (CO2, ammonia). Some low GWP refrigerants have increased flammability compared to traditional refrigerants: develop methods, guidance, and standards to handle and use them safely. Develop guidance and training materials for technicians and engineering company professionals on the use of new refrigerants.</t>
  </si>
  <si>
    <t xml:space="preserve">2) Improved refrigerant management and reclamation. Release of refrigerants during equipment repair or replacement is a significant source of greenhouse gas emissions. ASHRAE research has contributed to development of UNEP’s refrigerant management guide. However, guidelines are often not followed as contractors rush to complete a job or if the technology to capture refrigerants and/or destroy refrigerants is locally unavailable or expensive. Research is desired to develop methods to make refrigerant containment easier, less expensive, and/or mandatory. The needs and capabilities of developing countries must inform this research objective, addressing the global role of the Society. </t>
  </si>
  <si>
    <t xml:space="preserve">3) Proactive maintenance based on equipment and system performance. Advances in sensor technology, wireless communications, and high-performance computing and analytics offer opportunities to monitor HVAC system and equipment performance in depth and in real time. Machine learning and artificial intelligence applied to the operating data collected can enable facility managers to detect performance trends and could identify incipient failures, enabling staff to address and repair problems before unexpected or catastrophic failures. This research area includes investigating design and placement of sensors, data collection and communication techniques, and applying data analytics to detect performance trends that indicate an a operational issue. </t>
  </si>
  <si>
    <t xml:space="preserve">4) Managing local indoor environments (microclimatization). Building occupants’ comfort preferences vary significantly from person to person. While ASHRAE standard 55 provides a predicted mean vote (PMV) “comfort envelope,” in practice providing mean comfort often results in some feeling uncomfortable. Systems that can tailor indoor environmental conditions— lighting and daylighting, ventilation (airflow velocity), operative temperature (mean radiant temperature [MRT]), and IAQ—to individual occupants improve both energy efficiency and occupant comfort. Design, implementation, and/or retrofit of systems and controls to match environmental conditions to individual preferences (zonal control and personal environmental conditioning within a building or other enclosed space, including mass transportation) requires research in systems, equipment, HVAC designs, low-cost sensors, secure in-building wireless communications, and control systems. Conversely, there are no easy means for individual human beings to communicate their state of indoor comfort. </t>
  </si>
  <si>
    <t xml:space="preserve">5) Advanced control systems and sensors. Smart building technologies, especially for grid-interactive buildings, capable of self-analyzing and tuning building controls. </t>
  </si>
  <si>
    <t xml:space="preserve">6) Infectious disease and pandemic issues. Research (by ASHRAE and others) has looked at factors affecting occupant exposure to infectious aerosols and other media. Further empirical or epidemiological-based work is needed on the connections between indoor
conditions, health outcomes, and effectiveness of controls, such as correctly applied filtration, use of outdoor air, and safer indoor air ventilation patterns to minimize exposure to pathogens. While this is an IAQ issue, its implementation involves HVAC components, including diffusers, controls, filters, and germicidal measures (such as ultraviolet light). For many designs and installations, aerosol exposure is inadequately mitigated, as the impact is largely unseen and may be perceived as non-dangerous.
</t>
  </si>
  <si>
    <t>7) Recyclable materials. Construct HVAC equipment out of materials that can be recycled instead of consigned to a landfill. Conversely, find opportunities to use recycled materials (e.g., replacing metal with recycled plastics, rubber, and other discarded bulk materials) to construct HVAC equipment and components. Increase use of local materials and materials with low embodied exergy. Apply additive manufacturing technology.</t>
  </si>
  <si>
    <t>8) Update data and design guidance for service hot water and other potable water systems. Improved knowledge of hot-water uses and performance of fixtures, components, and appliances is necessary to design safe, sustainable, and efficient systems. The Handbook’s guidance for water heater and pipe sizing in many occupancies is based on steel pipe, threaded and flanged fittings, and daily hot-water-use patterns established decades ago. Pipe friction coefficients are different for the newer materials and fittings used in today’s plumbing systems. Pipe sizing is also based in part on the probability of simultaneous uses creating peak flows; these have not been revised since all devices had fixed orifices, making the flow pressure dependent. However, flow rates and flush volumes have been limited since the mid-1990s in order to conserve water. Pressure-compensating orifices are now widely available for faucets and showers, effectively making them pressure independent for about 20 psi and above. Ultralow-flow fixtures may also contribute to stagnant water conditions, leading to higher bacterial growth. Research should update ASHRAE’s design guidance for pipe and water heater sizing and investigate the effects of water flow, temperature, and pH on growth of Legionella and other microorganisms.</t>
  </si>
  <si>
    <t xml:space="preserve">  . </t>
  </si>
  <si>
    <t>1) Conduct a systematic survey of the work processes of HVAC&amp;R design and practicing engineers to clearly understand their needs.</t>
  </si>
  <si>
    <t xml:space="preserve">2) Develop a tool to predict external wind patterns, wind pressure, and pedestrian comfort around the buildings. Such a tool could help develop appropriate strategies for wind-driven natural ventilation. </t>
  </si>
  <si>
    <t xml:space="preserve"> .</t>
  </si>
  <si>
    <t>3) Develop user interfaces to allow models to be created more quickly and accurately, with the ability to import building information from design drawings (CAD and BIM).</t>
  </si>
  <si>
    <t xml:space="preserve">4) Develop a predictive tool for façade and window de signs to accommodate various climate zones with current and future technologies. </t>
  </si>
  <si>
    <t xml:space="preserve">5) Continuous improvement of tools for estimating building load calculation, including sensible, latent, and radiative heating and cooling loads. </t>
  </si>
  <si>
    <t>6) Develop a comprehensive, easy-to-use, and afford able tool to predict spatial and temporal variations in in door airflow patterns, temperature distribution, airborne contaminant distribution, and thermal comfort of occupants and the resulting ventilation effectiveness. Such a tool should be flexible enough to accommodate a variety of advanced heating, cooling, and ventilation strategies, including passive and active chilled beams, radiation heating and cooling, and stratified air ventilation systems, including displacement ventilation and underfloor air distribution (UFAD) technologies. These tools should help not only during the early stages of the HVAC design but should become an essential tool during commissioning and monitoring</t>
  </si>
  <si>
    <t xml:space="preserve">7) Develop a tool for the selection of diffusers to meet the need of the space, thermal comfort, and indoor air quality. Currently, this need is partially being met by the vendors’ catalogs. There is a need for a comprehensive vendor-neutral tool that addresses this based on the underlying physics. </t>
  </si>
  <si>
    <t>8) Develop a convenient tool for building occupants to provide feedback related to their thermal comfort and indoor environmental quality on a continuous basis. Currently, there are no easy means available for occupants to communicate their discomfort with their environment. Using the latest technologies, such a tool should be linked with the building automation systems</t>
  </si>
  <si>
    <t>9) Modeling flow path and concentrations of airborne contaminants is essential to understand the spread of airborne gaseous and particulate contaminants. An easy-to-use tool should provide a high level of de sign guidance for designing HVAC airflow to optimize the flow path of airborne contaminants from an IAQ perspective.</t>
  </si>
  <si>
    <t>10) Update existing energy analysis calculation engines to model building components and systems that will be needed to meet current and future energy standards, including the ultimate NZEB goals. Seek cofounding from U.S. Department of Energy (DOE)</t>
  </si>
  <si>
    <t xml:space="preserve">11) Continue to develop features to automate the creation of energy models from architectural/mechanical/ electrical BIM data files. </t>
  </si>
  <si>
    <t xml:space="preserve">12) Develop a standard or common information model that facilitates incorporation of Internet of Things (IoT) by recognizing that (a) buildings and HVAC&amp;R systems will be accessing information from sources not currently envisioned, and (b) buildings and HVAC&amp;R systems will be interconnected though information and control networks to innumerable sectors, many of which will have no clear relationship to HVAC&amp;R systems. </t>
  </si>
  <si>
    <t>13) Develop cybersecurity strategies and techniques appropriate to IoT internetworking of domains</t>
  </si>
  <si>
    <t>Strategies to Improve the Education and Outreach Components of ASHRAE Research Projects:</t>
  </si>
  <si>
    <t xml:space="preserve">1. Incorporate education and outreach goals in every ASHRAE-funded research project. </t>
  </si>
  <si>
    <t xml:space="preserve">a. Encourage ASHRAE research results to be presented at the most appropriate conferences and using the best methods of dissemination (presentations, seminars, training checklists, etc.) instead of only requiring a technical paper and presentation at an ASHRAE Winter or Annual Conference. Identify appropriate international conferences and journals for dissemination of research results. If research should be presented at multiple conferences, develop a procedure to approve an increase in the project’s budget to accomplish this. </t>
  </si>
  <si>
    <t xml:space="preserve">b. Develop and maintain a web-portal to make it easier for members, researchers and other stakeholders to obtain information on ASHRAE research projects especially data (including models) generated during a project. </t>
  </si>
  <si>
    <t>c. Promote the presentation of ASHRAE-funded research results at appropriate international conferences in addition to or instead of North American conferences.</t>
  </si>
  <si>
    <t xml:space="preserve"> 2. Promote communications with all stakeholders. </t>
  </si>
  <si>
    <t xml:space="preserve">a. Establish protocols to better share ASHRAE research project results with stakeholders in the HVAC&amp;R industry, including educational and research institutions; vendors, contractors, and manufacturers; architects; and regulators. </t>
  </si>
  <si>
    <t xml:space="preserve">b. Develop methods to obtain broader input and feedback from the industry on needed research topics and on the technical approach and/or preliminary findings of ongoing ASHRAE research projects. </t>
  </si>
  <si>
    <t xml:space="preserve">c. Deliberately engage experts to assist ASHRAE in improving communications and sharing expertise with other professional organizations. d. Expand use of social media or develop new tools to reach out to all stakeholders. Media could include podcasts, YouTube channels, blogs, etc. </t>
  </si>
  <si>
    <t xml:space="preserve">3. Find ways to improve the quality and impact of ASHRAE research projects. a. Incorporate plans for education, outreach, and dissemination in every ASHRAE-funded research project. b. Collaborate with other trade organizations, including international organizations, to develop research project topics for the building industry. </t>
  </si>
  <si>
    <t>a. Evaluate the effectiveness of past ASHRAE research projects.</t>
  </si>
  <si>
    <t xml:space="preserve">b. Share research results more proactively with other industry leaders and authorities. </t>
  </si>
  <si>
    <t xml:space="preserve">c. Examine the procedures for periodically updating or extending ASHRAE standards, guidelines, and users’ manuals to see when more timely updates are needed. </t>
  </si>
  <si>
    <t xml:space="preserve">4. Increase the international impact of ASHRAE research. </t>
  </si>
  <si>
    <t>a. Invite international organizations to monitor and review research projects (e.g., by participating in the PMS).</t>
  </si>
  <si>
    <t xml:space="preserve">b. Invite principal investigators of research projects funded by international organizations other than ASHRAE to present their findings at ASHRAE conferences and publish in ASHRAE publications. Provide some financial support (travel, translation, etc.) if appropriate. </t>
  </si>
  <si>
    <t xml:space="preserve">c. Invite ASHRAE project principal investigators to present their findings to relevant international conferences and/or international organizations. Provide appropriate budgetary support as needed. </t>
  </si>
  <si>
    <t xml:space="preserve">d. Increase presentation and publication of ASHRAE research at international conferences and in international journals. </t>
  </si>
  <si>
    <t>e. Increase collaboration with international researchers on research projects.</t>
  </si>
  <si>
    <t>DIELECTRIC PROPERTIES OF LOWER GWP REFRIGERANTS</t>
  </si>
  <si>
    <t>MOISTURE TOLERANCE AND MATERIALS COMPATIBILITY IN CO2 REFRIGERAION SYSTEMS</t>
  </si>
  <si>
    <t>Evaluation of HVAC ventilation effectiveness in reducing semi-volatile organic compounds (SVOCs) in indoor spaces</t>
  </si>
  <si>
    <t>9.10</t>
  </si>
  <si>
    <t xml:space="preserve"> BUILDING OPERATIONS AND EQUIPMENT KEY PERFORMANCE INDICATORS’</t>
  </si>
  <si>
    <t>CAPILLARY TUBE AND SHORT TUBE ORIFICE PERFROMANCE FOR LWER GWP REFRIGERANTS</t>
  </si>
  <si>
    <t>Evaluation of ground source heat pumps integrated with diurnal thermal energy storage for residential and commercial buildings</t>
  </si>
  <si>
    <t>HEALTHCARE ANTEROOM VENTILATION</t>
  </si>
  <si>
    <t>Compact CFD Modeling Guidance for Flow Resistances</t>
  </si>
  <si>
    <t>Updating garage ventilation design for current populations of vehicles</t>
  </si>
  <si>
    <t>Methodology to Measure In-Situ Chemicals Emissions of Labs Equipments and Processes</t>
  </si>
  <si>
    <t>Expand and update the ASHRAE Service Life Table in the HVAC Applications Handbook</t>
  </si>
  <si>
    <t>ENERGY USAGE FOR INDOOR PLANT ENVIRONMENTS</t>
  </si>
  <si>
    <t>175-200,000</t>
  </si>
  <si>
    <t>10.06</t>
  </si>
  <si>
    <t>2.04
4.03</t>
  </si>
  <si>
    <t xml:space="preserve">1.04
</t>
  </si>
  <si>
    <t xml:space="preserve">8.08
</t>
  </si>
  <si>
    <t>8.11
10.06
10.07</t>
  </si>
  <si>
    <t xml:space="preserve">6.08
</t>
  </si>
  <si>
    <t xml:space="preserve">2.08
</t>
  </si>
  <si>
    <t>JUL. 1, 2026</t>
  </si>
  <si>
    <t>OCT. 1, 2026</t>
  </si>
  <si>
    <t>JUL. 1, 2027</t>
  </si>
  <si>
    <t>MAY 1, 2027</t>
  </si>
  <si>
    <t>MAY 1, 2026</t>
  </si>
  <si>
    <t>FEB. 1, 2028</t>
  </si>
  <si>
    <t>ENHANCING WHOLE-BUILDING CALIBRATED SIMULATION USING INDOOR ENVIRONMENTAL DATA</t>
  </si>
  <si>
    <t>INVESTIGATION INTO SENSIBLE RANGES FOR POTABLE HOT WATER TEMPERATURES TO MAXIMIZE PUBLIC SAFETY WHILE BALANCING WATER AND ENERGY CONSERVATION</t>
  </si>
  <si>
    <t>EFFECT OF RESIDENTIAL EXHAUST TERMINATIONS ON JET MECHANICS AND RESULTING REQUIRED INTAKE SEPARATION</t>
  </si>
  <si>
    <t>BUILDING ENERGY DATA-DRIVEN PREDICTION MODELLING TOOLKIT</t>
  </si>
  <si>
    <t>FORMALIZING THERMAL COMFORT CALCULATIONS FOR CHILDREN (0-18yr)</t>
  </si>
  <si>
    <t>DETERMINATION OF THE METABOLIC RATES AND CO2 AND AEROSOL GENERATION OF OCCUPANTS IN OFFICES, MEDICAL SETTINGS, AND COMMERCIAL KITCHENS</t>
  </si>
  <si>
    <t>WATER-ENERGY NEXUS - UTILITY SOURCE WATER AND SOURCE ENERGY DATASET</t>
  </si>
  <si>
    <t>EFFECTS OF INCREASED USE OF SURFACE DISINFECTANTS AND HAND SANITIZERS INDOOR AIR QUALITY</t>
  </si>
  <si>
    <t>EVALUATION OF THE USABILTY OF ASHRAE STANDARD 207</t>
  </si>
  <si>
    <t>DEVELOPMENT OF STANDARD FLOW HOOD CALIBRATION METHODS INVESTIGATING THE BASELINE OF FLOW CAPTURE HOOD CALIBRATION PROCEDURE</t>
  </si>
  <si>
    <t>Cost and Energy Implications of Increased Filter Efficiency in HealthCare Facilities</t>
  </si>
  <si>
    <t>EVALUATION OF GROUND SOURCE HEAT PUMPS (GSHP) WITH THERMAL ENERGY STORAGE (TES) FOR RESIDENTIAL AND COMMERCIAL BUILDINGS</t>
  </si>
  <si>
    <t>FLAMMABILITY TESTING AND CALIBRATION OF 200L TO 12L FLAMMABILITY LIMITS FOR BORDERLINE CASES</t>
  </si>
  <si>
    <t>#1 #2</t>
  </si>
  <si>
    <t>#3</t>
  </si>
  <si>
    <t>#2 #3</t>
  </si>
  <si>
    <t>#2</t>
  </si>
  <si>
    <t>#2 #3 #5</t>
  </si>
  <si>
    <t>#1 #2 #3 #7 #9</t>
  </si>
  <si>
    <t>-</t>
  </si>
  <si>
    <t>EFFECTS OF CONDITIONING TEST METHODS ON FLAT SHEET MEDIA PROPERTIES COMPARED TO FIELD CONTAMINANTS</t>
  </si>
  <si>
    <t>DEVELOPMENT OF METARIAL MOISTURE TOLERANCE CRITERIA AND EVALUATION METHODOLOGY FOR ASHRAE STANDARD 160 TO CONTROL STRUCTURAL PROPERTY DEGREDATION OF COMMON SHEATHING MATERIALS</t>
  </si>
  <si>
    <t>The Impact of Facade Penetrations (e.g. ERV / HRV, exhausts) on Residential Building Pressurization and Ventilation Air Distribution</t>
  </si>
  <si>
    <t>FUNCTIONAL PERFORMANCE TEST DEVELOPMENT FOR ASHRAE GUIDELINE 36</t>
  </si>
  <si>
    <t>OPTIMIZE OUTSIDE-AIR SUPPLY FOR PASSENGERS IN A LIGHT-RAIL/SUBWAY CAR ENVIRONMENT</t>
  </si>
  <si>
    <t>REVERSING VALVE LOSS AND LEAKAGE MODELS FOR COLD-CLIMATE HEAT PUMPS</t>
  </si>
  <si>
    <t>Assessment of operation and efficiency of next generation ultra-efficient absorption cooling systems Phase I: absorbents characterizations, cycle configuration, and thermodynamics efficiency</t>
  </si>
  <si>
    <t>IMPROVING ZONE AIR DISTRIBUTION ERFFECTIVENESS (Ez FACTOR) ACCURACY FOR HEATING WITH CEILING SUPPLY AND RETURN</t>
  </si>
  <si>
    <t>THE EFFECT OF TAP SHAPE ON AIR DEVICE PERFORMANCE FOR EXPOSED DUCT-MOUNTED DIFFUSERS</t>
  </si>
  <si>
    <t>EXPANDING ASHRAE METABOLIC RATES DATABASE FOR A COMPLETE LIFESPAN (6-70 Y)</t>
  </si>
  <si>
    <t>OZONE REMOVAL EFFICIENCY AND GENERATION OF YPRODUCTS ON VOC-LOADED GAS-PHASE AIR CLEANING DEVICES</t>
  </si>
  <si>
    <t xml:space="preserve">Development of a Residential Thermal Comfort Model for Decarbonization in North America </t>
  </si>
  <si>
    <t xml:space="preserve">Establishing a minimum relative humidity level to achieve occupant health and productivity benefits </t>
  </si>
  <si>
    <t xml:space="preserve"> Occupant-Centric Demand-Side Management for Residential Buildings</t>
  </si>
  <si>
    <t xml:space="preserve">CONDENSATION HEAT TRANSFER OF ENHANCED TUBE BUNDLES WITH LOW GWP REFRIGERANTS INCLUDING THE EFFECT OF NON-CONDENSABLES </t>
  </si>
  <si>
    <t xml:space="preserve">Evaluating UVGI Efficacy on Enveloped and Non-Enveloped Viruses for in-duct applications </t>
  </si>
  <si>
    <t xml:space="preserve"> 223P to IFC interoperability using SHACL rule sets</t>
  </si>
  <si>
    <t xml:space="preserve">Optimizing Abbreviated Weather Year Files for Faster Simulation Time with Minimal Accuracy Loss </t>
  </si>
  <si>
    <t xml:space="preserve"> Flow boiling heat transfer and pressure drop of propane (R290) in enhanced tubes</t>
  </si>
  <si>
    <t xml:space="preserve"> Adding Hydrogen Fuel Blends to ASHRAE Standard 103 and Improving Residential Furnace Resilience</t>
  </si>
  <si>
    <t xml:space="preserve"> Mapping of Heat Pump Frosting/Defrosting Performance Degradation for System Modeling</t>
  </si>
  <si>
    <t xml:space="preserve"> Particle emission literature review for Clean Spaces</t>
  </si>
  <si>
    <t xml:space="preserve"> Evaluation of low-cost sensors for indoor air quality monitoring in smart building systems</t>
  </si>
  <si>
    <t xml:space="preserve"> Test Method to Evaluate Cross Contamination in Energy Recovery Wheels in Critical Spaces – Part 2</t>
  </si>
  <si>
    <t xml:space="preserve">Missing Elements Characterizing Oil Related Air Contaminants in Aircraft Cabins </t>
  </si>
  <si>
    <t xml:space="preserve"> Develop a Method of Testing the Removal Efficiency, Energy Use, and Airflow Resistance of Oil Mist Collectors</t>
  </si>
  <si>
    <t xml:space="preserve"> Assessment of energy savings of “smart” web-based connected thermostats in new and existing single and multi-family dwellings for inclusion in SSPC90.2</t>
  </si>
  <si>
    <t xml:space="preserve">Investigation of the Effect of Tube Material Thermal Conductivity for Data Reduction of In-Tube Heat Transfer </t>
  </si>
  <si>
    <t xml:space="preserve">A Framework for Predicting Interior Thermal Conditions in Off-Earth Habitation Environments </t>
  </si>
  <si>
    <t>Effective Dispersal Volume Dynamic Reaching Height for Flammable Refrigerant Releases</t>
  </si>
  <si>
    <t xml:space="preserve">Research for the Development of an ASHRAE Building EQ (BEQ) API for Integration with DOE’s BETTER and QBAT Web Service Tools </t>
  </si>
  <si>
    <t>2.01</t>
  </si>
  <si>
    <t>7.10</t>
  </si>
  <si>
    <t>8.05</t>
  </si>
  <si>
    <t>2.09</t>
  </si>
  <si>
    <t>1.05</t>
  </si>
  <si>
    <t>MTG-BEQ</t>
  </si>
  <si>
    <t>#2 #4</t>
  </si>
  <si>
    <t>#1 #2 #4</t>
  </si>
  <si>
    <t>#1, #11</t>
  </si>
  <si>
    <t>#1 #2 #3</t>
  </si>
  <si>
    <t>SSPC 15</t>
  </si>
  <si>
    <t>Topic time expired</t>
  </si>
  <si>
    <t>Additional Projects that could Potentially Bid in the Future - Research Topic Acceptance Request (RTAR) returned by RAC for future development:</t>
  </si>
  <si>
    <t>RTAR resubmission due:</t>
  </si>
  <si>
    <t>WS Due:</t>
  </si>
  <si>
    <t>2.05</t>
  </si>
  <si>
    <t>4.01</t>
  </si>
  <si>
    <t xml:space="preserve">  Healthcare Anteroom Ventilation</t>
  </si>
  <si>
    <t>6.09</t>
  </si>
  <si>
    <t>8.01</t>
  </si>
  <si>
    <t>9.09</t>
  </si>
  <si>
    <t>REC. 26.03 REJ. 26.05</t>
  </si>
  <si>
    <t>Experimental evaluation  of mixing different inhibitor-typies in water-glycol mistures</t>
  </si>
  <si>
    <t>Development of BIM to Energy Plus Similation Workflows supporting Occupant Behavior Modeling</t>
  </si>
  <si>
    <t>REC. 23.12 REJ. 24.02</t>
  </si>
  <si>
    <t>4.1</t>
  </si>
  <si>
    <t>Simplified Methods for Calculation of Heating Warm Up Loads</t>
  </si>
  <si>
    <t>Simplifeid Mehtods for Calculation of Heating Warm Up Loads</t>
  </si>
  <si>
    <t>8.11</t>
  </si>
  <si>
    <t>MTG-GAI</t>
  </si>
  <si>
    <t>An Occupant Behavior Foundation Model Leveraging Large Language Models for Schedule Generation</t>
  </si>
  <si>
    <t>7.05</t>
  </si>
  <si>
    <t>Develop a Framework of Domain Specific Gen AI Benchmark for ASHRAE</t>
  </si>
  <si>
    <t>8.04</t>
  </si>
  <si>
    <t>Creation of Unified Database of Refrigerant Correlations and its access through Gen AI trained chatbot</t>
  </si>
  <si>
    <t>Eternal Flow Modeling of Data Centers - Assessing the accuracy and levels of risk associated with different dispersion modeling methodologies</t>
  </si>
  <si>
    <t>8.06</t>
  </si>
  <si>
    <t>Overall Impat of Restricting the Use of Evaporative Heat Rejection Equipment vs Alternative Heat Rejection Equipment</t>
  </si>
  <si>
    <t>Creating a Globally Harmonized Climate Classificaiton Systems for Building Design Standards</t>
  </si>
  <si>
    <t>4.02</t>
  </si>
  <si>
    <t>Evaluation  of the ASHRAE Design Day Procedures Against Recorded Weather Data</t>
  </si>
  <si>
    <t>Determinining Flow Velocity Impact on Erosion</t>
  </si>
  <si>
    <t>2.03</t>
  </si>
  <si>
    <t>Effect of Test Concentration and Chemical Composition on Air Cleaner Effectiveness Values in Chaber Testing</t>
  </si>
  <si>
    <t>OCT. 1, 2027</t>
  </si>
  <si>
    <t>SSPC 145
TG2.RAST
SPC 234</t>
  </si>
  <si>
    <t>REC. 25.4  REJ. 25.04</t>
  </si>
  <si>
    <t>Addition of Web Service Capabilities to 'data.ashrae.org' website</t>
  </si>
  <si>
    <t>SGPC20</t>
  </si>
  <si>
    <t>Building Operations Key Performance Indicators</t>
  </si>
  <si>
    <t>REC. 21.05  REJ 21.06</t>
  </si>
  <si>
    <t>#1a, #1b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</si>
</sst>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
    <numFmt numFmtId="165" formatCode="0.0"/>
    <numFmt numFmtId="166" formatCode="[$-409]dd\-mmm\-yy;@"/>
    <numFmt numFmtId="167" formatCode="&quot;$&quot;#,##0"/>
    <numFmt numFmtId="168" formatCode="[$-409]mmmm\ d\,\ yyyy;@"/>
    <numFmt numFmtId="169" formatCode="0.00_)"/>
  </numFmts>
  <fonts count="30" x14ac:knownFonts="1">
    <font>
      <sz val="10"/>
      <name val="Arial"/>
    </font>
    <font>
      <sz val="10"/>
      <name val="Arial"/>
      <family val="2"/>
    </font>
    <font>
      <sz val="14"/>
      <name val="Arial"/>
      <family val="2"/>
    </font>
    <font>
      <b/>
      <sz val="10"/>
      <name val="Arial"/>
      <family val="2"/>
    </font>
    <font>
      <b/>
      <sz val="7"/>
      <name val="Arial"/>
      <family val="2"/>
    </font>
    <font>
      <sz val="7"/>
      <color indexed="8"/>
      <name val="Arial"/>
      <family val="2"/>
    </font>
    <font>
      <sz val="7"/>
      <name val="Times New Roman"/>
      <family val="1"/>
    </font>
    <font>
      <sz val="7"/>
      <name val="Arial"/>
      <family val="2"/>
    </font>
    <font>
      <u/>
      <sz val="10"/>
      <color indexed="12"/>
      <name val="Arial"/>
      <family val="2"/>
    </font>
    <font>
      <b/>
      <sz val="6"/>
      <name val="Arial"/>
      <family val="2"/>
    </font>
    <font>
      <sz val="7"/>
      <name val="Arial"/>
      <family val="2"/>
    </font>
    <font>
      <sz val="6"/>
      <name val="Arial"/>
      <family val="2"/>
    </font>
    <font>
      <sz val="8"/>
      <name val="Arial"/>
      <family val="2"/>
    </font>
    <font>
      <b/>
      <u/>
      <sz val="8"/>
      <name val="Arial"/>
      <family val="2"/>
    </font>
    <font>
      <b/>
      <sz val="13"/>
      <name val="Arial"/>
      <family val="2"/>
    </font>
    <font>
      <b/>
      <sz val="9"/>
      <name val="Arial"/>
      <family val="2"/>
    </font>
    <font>
      <b/>
      <sz val="7"/>
      <color indexed="8"/>
      <name val="Arial"/>
      <family val="2"/>
    </font>
    <font>
      <sz val="10"/>
      <color indexed="10"/>
      <name val="Arial"/>
      <family val="2"/>
    </font>
    <font>
      <b/>
      <sz val="10"/>
      <color indexed="10"/>
      <name val="Arial"/>
      <family val="2"/>
    </font>
    <font>
      <sz val="7"/>
      <color indexed="8"/>
      <name val="Arial"/>
      <family val="2"/>
    </font>
    <font>
      <sz val="7"/>
      <color theme="1"/>
      <name val="Arial"/>
      <family val="2"/>
    </font>
    <font>
      <b/>
      <sz val="10"/>
      <color theme="1"/>
      <name val="Arial"/>
      <family val="2"/>
    </font>
    <font>
      <b/>
      <sz val="7"/>
      <color theme="1"/>
      <name val="Arial"/>
      <family val="2"/>
    </font>
    <font>
      <sz val="10"/>
      <color theme="1"/>
      <name val="Arial"/>
      <family val="2"/>
    </font>
    <font>
      <b/>
      <sz val="10"/>
      <color rgb="FFFF0000"/>
      <name val="Arial"/>
      <family val="2"/>
    </font>
    <font>
      <b/>
      <u/>
      <sz val="10"/>
      <color theme="4"/>
      <name val="Arial"/>
      <family val="2"/>
    </font>
    <font>
      <b/>
      <u/>
      <sz val="10"/>
      <name val="Arial"/>
      <family val="2"/>
    </font>
    <font>
      <u/>
      <sz val="10"/>
      <name val="Arial"/>
      <family val="2"/>
    </font>
    <font>
      <sz val="10"/>
      <color indexed="8"/>
      <name val="Arial"/>
      <family val="2"/>
    </font>
    <font>
      <b/>
      <sz val="10"/>
      <color indexed="8"/>
      <name val="Arial"/>
      <family val="2"/>
    </font>
  </fonts>
  <fills count="1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5"/>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bottom/>
      <diagonal/>
    </border>
    <border>
      <left style="thin">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64"/>
      </left>
      <right style="thin">
        <color indexed="64"/>
      </right>
      <top/>
      <bottom/>
      <diagonal/>
    </border>
    <border>
      <left/>
      <right style="thin">
        <color indexed="8"/>
      </right>
      <top style="medium">
        <color indexed="8"/>
      </top>
      <bottom/>
      <diagonal/>
    </border>
    <border>
      <left/>
      <right style="thin">
        <color indexed="64"/>
      </right>
      <top style="thin">
        <color indexed="64"/>
      </top>
      <bottom style="thin">
        <color indexed="64"/>
      </bottom>
      <diagonal/>
    </border>
    <border>
      <left/>
      <right/>
      <top/>
      <bottom style="thin">
        <color indexed="8"/>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bottom/>
      <diagonal/>
    </border>
    <border>
      <left/>
      <right/>
      <top style="dashed">
        <color theme="1"/>
      </top>
      <bottom/>
      <diagonal/>
    </border>
    <border>
      <left/>
      <right/>
      <top style="dashed">
        <color indexed="8"/>
      </top>
      <bottom/>
      <diagonal/>
    </border>
    <border>
      <left style="thin">
        <color indexed="64"/>
      </left>
      <right/>
      <top/>
      <bottom/>
      <diagonal/>
    </border>
    <border>
      <left style="thin">
        <color theme="1"/>
      </left>
      <right/>
      <top/>
      <bottom style="thin">
        <color theme="1"/>
      </bottom>
      <diagonal/>
    </border>
    <border>
      <left style="thin">
        <color indexed="8"/>
      </left>
      <right/>
      <top style="medium">
        <color indexed="8"/>
      </top>
      <bottom/>
      <diagonal/>
    </border>
    <border>
      <left/>
      <right/>
      <top style="medium">
        <color indexed="8"/>
      </top>
      <bottom/>
      <diagonal/>
    </border>
    <border>
      <left/>
      <right/>
      <top style="dashed">
        <color theme="1"/>
      </top>
      <bottom style="dashed">
        <color theme="1"/>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247">
    <xf numFmtId="0" fontId="0" fillId="0" borderId="0" xfId="0"/>
    <xf numFmtId="0" fontId="2" fillId="0" borderId="0" xfId="0" applyFont="1"/>
    <xf numFmtId="0" fontId="7" fillId="0" borderId="1" xfId="0" applyFont="1" applyBorder="1" applyAlignment="1">
      <alignment wrapText="1"/>
    </xf>
    <xf numFmtId="0" fontId="9" fillId="2" borderId="2" xfId="0" applyFont="1" applyFill="1" applyBorder="1" applyAlignment="1">
      <alignment horizontal="left" wrapText="1"/>
    </xf>
    <xf numFmtId="0" fontId="9" fillId="2" borderId="2" xfId="0" applyFont="1" applyFill="1" applyBorder="1" applyAlignment="1">
      <alignment horizontal="center" wrapText="1"/>
    </xf>
    <xf numFmtId="0" fontId="10" fillId="2" borderId="1" xfId="0" applyFont="1" applyFill="1" applyBorder="1"/>
    <xf numFmtId="0" fontId="9" fillId="2" borderId="2" xfId="0" applyFont="1" applyFill="1" applyBorder="1" applyAlignment="1">
      <alignment horizontal="center"/>
    </xf>
    <xf numFmtId="0" fontId="9" fillId="2" borderId="3" xfId="0" applyFont="1" applyFill="1" applyBorder="1" applyAlignment="1">
      <alignment horizontal="center" textRotation="90" wrapText="1"/>
    </xf>
    <xf numFmtId="0" fontId="9" fillId="2" borderId="3" xfId="0" applyFont="1" applyFill="1" applyBorder="1" applyAlignment="1">
      <alignment horizontal="center"/>
    </xf>
    <xf numFmtId="0" fontId="9" fillId="2" borderId="3" xfId="0" applyFont="1" applyFill="1" applyBorder="1" applyAlignment="1">
      <alignment horizontal="center" wrapText="1"/>
    </xf>
    <xf numFmtId="0" fontId="10" fillId="0" borderId="0" xfId="0" applyFont="1"/>
    <xf numFmtId="0" fontId="10" fillId="0" borderId="1" xfId="0" applyFont="1" applyBorder="1"/>
    <xf numFmtId="0" fontId="13" fillId="0" borderId="0" xfId="0" applyFont="1" applyAlignment="1">
      <alignment horizontal="center"/>
    </xf>
    <xf numFmtId="0" fontId="12" fillId="0" borderId="0" xfId="0" applyFont="1"/>
    <xf numFmtId="0" fontId="14" fillId="0" borderId="0" xfId="0" applyFont="1"/>
    <xf numFmtId="0" fontId="9" fillId="2" borderId="4" xfId="0" applyFont="1" applyFill="1" applyBorder="1" applyAlignment="1">
      <alignment horizontal="center" wrapText="1"/>
    </xf>
    <xf numFmtId="0" fontId="7" fillId="2" borderId="1" xfId="0" applyFont="1" applyFill="1" applyBorder="1" applyAlignment="1">
      <alignment wrapText="1"/>
    </xf>
    <xf numFmtId="167" fontId="15" fillId="2" borderId="5" xfId="0" applyNumberFormat="1" applyFont="1" applyFill="1" applyBorder="1"/>
    <xf numFmtId="0" fontId="7" fillId="3" borderId="1" xfId="0" applyFont="1" applyFill="1" applyBorder="1" applyAlignment="1">
      <alignment wrapText="1"/>
    </xf>
    <xf numFmtId="0" fontId="10" fillId="3" borderId="6" xfId="0" applyFont="1" applyFill="1" applyBorder="1"/>
    <xf numFmtId="0" fontId="10" fillId="3" borderId="1" xfId="0" applyFont="1" applyFill="1" applyBorder="1"/>
    <xf numFmtId="0" fontId="4" fillId="3" borderId="1" xfId="0" applyFont="1" applyFill="1" applyBorder="1" applyAlignment="1">
      <alignment horizontal="center"/>
    </xf>
    <xf numFmtId="0" fontId="4" fillId="3" borderId="1" xfId="0" applyFont="1" applyFill="1" applyBorder="1" applyAlignment="1">
      <alignment horizontal="center" wrapText="1"/>
    </xf>
    <xf numFmtId="1" fontId="4" fillId="3" borderId="1" xfId="0" applyNumberFormat="1" applyFont="1" applyFill="1" applyBorder="1" applyAlignment="1" applyProtection="1">
      <alignment horizontal="center"/>
      <protection locked="0"/>
    </xf>
    <xf numFmtId="0" fontId="0" fillId="0" borderId="0" xfId="0" applyAlignment="1">
      <alignment horizontal="center"/>
    </xf>
    <xf numFmtId="164" fontId="5" fillId="0" borderId="0" xfId="0" applyNumberFormat="1" applyFont="1" applyAlignment="1">
      <alignment horizontal="center"/>
    </xf>
    <xf numFmtId="164" fontId="5" fillId="0" borderId="0" xfId="0" applyNumberFormat="1" applyFont="1"/>
    <xf numFmtId="0" fontId="4" fillId="2" borderId="7" xfId="0" applyFont="1" applyFill="1" applyBorder="1" applyAlignment="1">
      <alignment horizontal="fill"/>
    </xf>
    <xf numFmtId="37" fontId="4" fillId="2" borderId="7" xfId="0" applyNumberFormat="1" applyFont="1" applyFill="1" applyBorder="1" applyAlignment="1">
      <alignment horizontal="fill"/>
    </xf>
    <xf numFmtId="37" fontId="4" fillId="2" borderId="8" xfId="0" applyNumberFormat="1" applyFont="1" applyFill="1" applyBorder="1" applyAlignment="1">
      <alignment horizontal="fill"/>
    </xf>
    <xf numFmtId="0" fontId="9" fillId="4" borderId="3" xfId="0" applyFont="1" applyFill="1" applyBorder="1" applyAlignment="1">
      <alignment horizontal="center" wrapText="1"/>
    </xf>
    <xf numFmtId="0" fontId="4" fillId="4" borderId="7" xfId="0" applyFont="1" applyFill="1" applyBorder="1" applyAlignment="1">
      <alignment horizontal="fill"/>
    </xf>
    <xf numFmtId="0" fontId="10" fillId="2" borderId="9" xfId="0" applyFont="1" applyFill="1" applyBorder="1" applyAlignment="1">
      <alignment wrapText="1"/>
    </xf>
    <xf numFmtId="37" fontId="7" fillId="0" borderId="8" xfId="0" applyNumberFormat="1" applyFont="1" applyBorder="1" applyAlignment="1">
      <alignment horizontal="left" wrapText="1"/>
    </xf>
    <xf numFmtId="0" fontId="10" fillId="0" borderId="0" xfId="0" applyFont="1" applyAlignment="1">
      <alignment wrapText="1"/>
    </xf>
    <xf numFmtId="1" fontId="5" fillId="0" borderId="1" xfId="0" applyNumberFormat="1" applyFont="1" applyBorder="1" applyAlignment="1">
      <alignment horizontal="center"/>
    </xf>
    <xf numFmtId="2" fontId="5" fillId="0" borderId="1" xfId="0" applyNumberFormat="1" applyFont="1" applyBorder="1" applyAlignment="1">
      <alignment horizontal="center" wrapText="1"/>
    </xf>
    <xf numFmtId="3" fontId="5" fillId="0" borderId="1" xfId="0" applyNumberFormat="1" applyFont="1" applyBorder="1" applyAlignment="1">
      <alignment horizontal="center"/>
    </xf>
    <xf numFmtId="164" fontId="5" fillId="0" borderId="1" xfId="0" applyNumberFormat="1" applyFont="1" applyBorder="1" applyAlignment="1">
      <alignment horizontal="center"/>
    </xf>
    <xf numFmtId="1" fontId="0" fillId="0" borderId="6" xfId="0" applyNumberFormat="1" applyBorder="1"/>
    <xf numFmtId="3" fontId="7" fillId="0" borderId="1" xfId="0" applyNumberFormat="1" applyFont="1" applyBorder="1" applyAlignment="1">
      <alignment horizontal="center"/>
    </xf>
    <xf numFmtId="1" fontId="5" fillId="0" borderId="3" xfId="0" applyNumberFormat="1" applyFont="1" applyBorder="1" applyAlignment="1">
      <alignment horizontal="center"/>
    </xf>
    <xf numFmtId="0" fontId="7" fillId="0" borderId="3" xfId="0" applyFont="1" applyBorder="1" applyAlignment="1">
      <alignment wrapText="1"/>
    </xf>
    <xf numFmtId="37" fontId="7" fillId="0" borderId="3" xfId="0" applyNumberFormat="1" applyFont="1" applyBorder="1" applyAlignment="1">
      <alignment horizontal="left" wrapText="1"/>
    </xf>
    <xf numFmtId="0" fontId="6" fillId="0" borderId="3" xfId="0" applyFont="1" applyBorder="1"/>
    <xf numFmtId="0" fontId="4" fillId="0" borderId="3" xfId="0" applyFont="1" applyBorder="1" applyAlignment="1">
      <alignment horizontal="center" wrapText="1"/>
    </xf>
    <xf numFmtId="0" fontId="6" fillId="0" borderId="3" xfId="0" applyFont="1" applyBorder="1" applyAlignment="1">
      <alignment wrapText="1"/>
    </xf>
    <xf numFmtId="0" fontId="4" fillId="0" borderId="3" xfId="0" applyFont="1" applyBorder="1" applyAlignment="1">
      <alignment horizontal="center"/>
    </xf>
    <xf numFmtId="0" fontId="10" fillId="0" borderId="7" xfId="0" applyFont="1" applyBorder="1"/>
    <xf numFmtId="1" fontId="4" fillId="0" borderId="3" xfId="0" applyNumberFormat="1" applyFont="1" applyBorder="1" applyAlignment="1" applyProtection="1">
      <alignment horizontal="center"/>
      <protection locked="0"/>
    </xf>
    <xf numFmtId="3" fontId="7" fillId="0" borderId="3" xfId="0" applyNumberFormat="1" applyFont="1" applyBorder="1" applyAlignment="1">
      <alignment horizontal="center"/>
    </xf>
    <xf numFmtId="0" fontId="10" fillId="0" borderId="3" xfId="0" applyFont="1" applyBorder="1" applyAlignment="1">
      <alignment wrapText="1"/>
    </xf>
    <xf numFmtId="0" fontId="19" fillId="0" borderId="3" xfId="0" applyFont="1" applyBorder="1" applyAlignment="1">
      <alignment horizontal="center"/>
    </xf>
    <xf numFmtId="166" fontId="5" fillId="0" borderId="1" xfId="0" applyNumberFormat="1" applyFont="1" applyBorder="1" applyAlignment="1">
      <alignment horizontal="left" wrapText="1"/>
    </xf>
    <xf numFmtId="0" fontId="3" fillId="5" borderId="0" xfId="0" applyFont="1" applyFill="1"/>
    <xf numFmtId="0" fontId="0" fillId="5" borderId="0" xfId="0" applyFill="1"/>
    <xf numFmtId="1" fontId="5" fillId="0" borderId="6" xfId="0" applyNumberFormat="1" applyFont="1" applyBorder="1" applyAlignment="1">
      <alignment horizontal="center"/>
    </xf>
    <xf numFmtId="0" fontId="5" fillId="3" borderId="8" xfId="0" quotePrefix="1" applyFont="1" applyFill="1" applyBorder="1" applyAlignment="1">
      <alignment horizontal="center"/>
    </xf>
    <xf numFmtId="37" fontId="7" fillId="3" borderId="0" xfId="0" applyNumberFormat="1" applyFont="1" applyFill="1" applyAlignment="1">
      <alignment horizontal="left" wrapText="1"/>
    </xf>
    <xf numFmtId="0" fontId="10" fillId="3" borderId="9" xfId="0" applyFont="1" applyFill="1" applyBorder="1" applyAlignment="1">
      <alignment wrapText="1"/>
    </xf>
    <xf numFmtId="0" fontId="4" fillId="3" borderId="0" xfId="0" applyFont="1" applyFill="1" applyAlignment="1">
      <alignment horizontal="center"/>
    </xf>
    <xf numFmtId="1" fontId="0" fillId="3" borderId="0" xfId="0" applyNumberFormat="1" applyFill="1"/>
    <xf numFmtId="0" fontId="1" fillId="0" borderId="0" xfId="0" applyFont="1"/>
    <xf numFmtId="3" fontId="1" fillId="0" borderId="1" xfId="0" applyNumberFormat="1" applyFont="1" applyBorder="1"/>
    <xf numFmtId="0" fontId="9" fillId="6" borderId="3" xfId="0" applyFont="1" applyFill="1" applyBorder="1" applyAlignment="1">
      <alignment horizontal="center" wrapText="1"/>
    </xf>
    <xf numFmtId="0" fontId="4" fillId="6" borderId="7" xfId="0" applyFont="1" applyFill="1" applyBorder="1" applyAlignment="1">
      <alignment horizontal="fill"/>
    </xf>
    <xf numFmtId="167" fontId="15" fillId="6" borderId="5" xfId="0" applyNumberFormat="1" applyFont="1" applyFill="1" applyBorder="1"/>
    <xf numFmtId="1" fontId="16" fillId="7" borderId="10" xfId="0" applyNumberFormat="1" applyFont="1" applyFill="1" applyBorder="1"/>
    <xf numFmtId="1" fontId="16" fillId="7" borderId="11" xfId="0" applyNumberFormat="1" applyFont="1" applyFill="1" applyBorder="1"/>
    <xf numFmtId="0" fontId="4" fillId="2" borderId="12" xfId="0" applyFont="1" applyFill="1" applyBorder="1"/>
    <xf numFmtId="0" fontId="4" fillId="2" borderId="10" xfId="0" applyFont="1" applyFill="1" applyBorder="1"/>
    <xf numFmtId="0" fontId="4" fillId="2" borderId="11" xfId="0" applyFont="1" applyFill="1" applyBorder="1"/>
    <xf numFmtId="1" fontId="16" fillId="2" borderId="12" xfId="0" applyNumberFormat="1" applyFont="1" applyFill="1" applyBorder="1"/>
    <xf numFmtId="1" fontId="16" fillId="2" borderId="10" xfId="0" applyNumberFormat="1" applyFont="1" applyFill="1" applyBorder="1"/>
    <xf numFmtId="1" fontId="16" fillId="2" borderId="11" xfId="0" applyNumberFormat="1" applyFont="1" applyFill="1" applyBorder="1"/>
    <xf numFmtId="1" fontId="1" fillId="0" borderId="6" xfId="0" applyNumberFormat="1" applyFont="1" applyBorder="1"/>
    <xf numFmtId="3" fontId="5" fillId="0" borderId="3" xfId="0" applyNumberFormat="1" applyFont="1" applyBorder="1" applyAlignment="1">
      <alignment horizontal="center"/>
    </xf>
    <xf numFmtId="0" fontId="7" fillId="0" borderId="7" xfId="0" applyFont="1" applyBorder="1"/>
    <xf numFmtId="164" fontId="5" fillId="0" borderId="3" xfId="0" applyNumberFormat="1" applyFont="1" applyBorder="1" applyAlignment="1">
      <alignment horizontal="center"/>
    </xf>
    <xf numFmtId="0" fontId="19" fillId="0" borderId="1" xfId="0" applyFont="1" applyBorder="1" applyAlignment="1">
      <alignment horizontal="center"/>
    </xf>
    <xf numFmtId="2" fontId="9" fillId="2" borderId="3" xfId="0" applyNumberFormat="1" applyFont="1" applyFill="1" applyBorder="1" applyAlignment="1">
      <alignment horizontal="center" textRotation="90" wrapText="1"/>
    </xf>
    <xf numFmtId="2" fontId="4" fillId="2" borderId="7" xfId="0" applyNumberFormat="1" applyFont="1" applyFill="1" applyBorder="1" applyAlignment="1">
      <alignment horizontal="fill"/>
    </xf>
    <xf numFmtId="2" fontId="5" fillId="0" borderId="9" xfId="0" applyNumberFormat="1" applyFont="1" applyBorder="1" applyAlignment="1">
      <alignment horizontal="center" wrapText="1"/>
    </xf>
    <xf numFmtId="2" fontId="0" fillId="0" borderId="0" xfId="0" applyNumberFormat="1"/>
    <xf numFmtId="0" fontId="7" fillId="0" borderId="0" xfId="0" applyFont="1"/>
    <xf numFmtId="0" fontId="7" fillId="2" borderId="7" xfId="0" applyFont="1" applyFill="1" applyBorder="1" applyAlignment="1">
      <alignment horizontal="fill"/>
    </xf>
    <xf numFmtId="0" fontId="4" fillId="2" borderId="3" xfId="0" applyFont="1" applyFill="1" applyBorder="1" applyAlignment="1">
      <alignment horizontal="center" textRotation="90" wrapText="1"/>
    </xf>
    <xf numFmtId="0" fontId="4" fillId="4" borderId="6" xfId="0" applyFont="1" applyFill="1" applyBorder="1" applyAlignment="1">
      <alignment horizontal="fill"/>
    </xf>
    <xf numFmtId="37" fontId="7" fillId="0" borderId="0" xfId="0" applyNumberFormat="1" applyFont="1" applyAlignment="1">
      <alignment horizontal="left" wrapText="1"/>
    </xf>
    <xf numFmtId="0" fontId="6" fillId="0" borderId="0" xfId="0" applyFont="1"/>
    <xf numFmtId="0" fontId="4" fillId="0" borderId="0" xfId="0" applyFont="1" applyAlignment="1">
      <alignment horizontal="center" wrapText="1"/>
    </xf>
    <xf numFmtId="0" fontId="6" fillId="0" borderId="0" xfId="0" applyFont="1" applyAlignment="1">
      <alignment wrapText="1"/>
    </xf>
    <xf numFmtId="0" fontId="4" fillId="0" borderId="0" xfId="0" applyFont="1" applyAlignment="1">
      <alignment horizontal="center"/>
    </xf>
    <xf numFmtId="1" fontId="4" fillId="0" borderId="0" xfId="0" applyNumberFormat="1" applyFont="1" applyAlignment="1" applyProtection="1">
      <alignment horizontal="center"/>
      <protection locked="0"/>
    </xf>
    <xf numFmtId="0" fontId="4" fillId="0" borderId="13" xfId="0" applyFont="1" applyBorder="1" applyAlignment="1">
      <alignment horizontal="center"/>
    </xf>
    <xf numFmtId="2" fontId="5" fillId="0" borderId="0" xfId="0" quotePrefix="1" applyNumberFormat="1" applyFont="1" applyAlignment="1">
      <alignment horizontal="center"/>
    </xf>
    <xf numFmtId="0" fontId="3" fillId="0" borderId="0" xfId="0" applyFont="1"/>
    <xf numFmtId="0" fontId="5" fillId="0" borderId="3" xfId="0" applyFont="1" applyBorder="1" applyAlignment="1">
      <alignment horizontal="center"/>
    </xf>
    <xf numFmtId="3" fontId="7" fillId="0" borderId="6" xfId="0" applyNumberFormat="1" applyFont="1" applyBorder="1" applyAlignment="1">
      <alignment horizontal="center"/>
    </xf>
    <xf numFmtId="167" fontId="15" fillId="2" borderId="10" xfId="0" applyNumberFormat="1" applyFont="1" applyFill="1" applyBorder="1"/>
    <xf numFmtId="167" fontId="15" fillId="2" borderId="11" xfId="0" applyNumberFormat="1" applyFont="1" applyFill="1" applyBorder="1"/>
    <xf numFmtId="0" fontId="4" fillId="2" borderId="0" xfId="0" applyFont="1" applyFill="1" applyAlignment="1">
      <alignment horizontal="fill"/>
    </xf>
    <xf numFmtId="0" fontId="7" fillId="2" borderId="6" xfId="0" applyFont="1" applyFill="1" applyBorder="1" applyAlignment="1">
      <alignment horizontal="fill"/>
    </xf>
    <xf numFmtId="0" fontId="7" fillId="0" borderId="0" xfId="0" applyFont="1" applyAlignment="1">
      <alignment wrapText="1"/>
    </xf>
    <xf numFmtId="1" fontId="16" fillId="2" borderId="14" xfId="0" applyNumberFormat="1" applyFont="1" applyFill="1" applyBorder="1"/>
    <xf numFmtId="1" fontId="1" fillId="0" borderId="0" xfId="0" applyNumberFormat="1" applyFont="1"/>
    <xf numFmtId="1" fontId="0" fillId="0" borderId="0" xfId="0" applyNumberFormat="1"/>
    <xf numFmtId="164" fontId="5" fillId="0" borderId="6" xfId="0" applyNumberFormat="1" applyFont="1" applyBorder="1" applyAlignment="1">
      <alignment horizontal="center"/>
    </xf>
    <xf numFmtId="0" fontId="7" fillId="0" borderId="15" xfId="0" applyFont="1" applyBorder="1" applyAlignment="1">
      <alignment wrapText="1"/>
    </xf>
    <xf numFmtId="3" fontId="7" fillId="0" borderId="15" xfId="0" applyNumberFormat="1" applyFont="1" applyBorder="1" applyAlignment="1">
      <alignment horizontal="center"/>
    </xf>
    <xf numFmtId="0" fontId="9" fillId="9" borderId="3" xfId="0" applyFont="1" applyFill="1" applyBorder="1" applyAlignment="1">
      <alignment horizontal="center" textRotation="90" wrapText="1"/>
    </xf>
    <xf numFmtId="1" fontId="0" fillId="0" borderId="13" xfId="0" applyNumberFormat="1" applyBorder="1"/>
    <xf numFmtId="1" fontId="1" fillId="0" borderId="13" xfId="0" applyNumberFormat="1" applyFont="1" applyBorder="1"/>
    <xf numFmtId="0" fontId="7" fillId="8" borderId="1" xfId="0" applyFont="1" applyFill="1" applyBorder="1" applyAlignment="1">
      <alignment wrapText="1"/>
    </xf>
    <xf numFmtId="3" fontId="7" fillId="0" borderId="16" xfId="0" applyNumberFormat="1" applyFont="1" applyBorder="1" applyAlignment="1">
      <alignment horizontal="center"/>
    </xf>
    <xf numFmtId="0" fontId="7" fillId="8" borderId="6" xfId="0" applyFont="1" applyFill="1" applyBorder="1" applyAlignment="1">
      <alignment wrapText="1"/>
    </xf>
    <xf numFmtId="164" fontId="20" fillId="0" borderId="15" xfId="0" quotePrefix="1" applyNumberFormat="1" applyFont="1" applyBorder="1" applyAlignment="1">
      <alignment horizontal="center"/>
    </xf>
    <xf numFmtId="1" fontId="16" fillId="7" borderId="12" xfId="0" applyNumberFormat="1" applyFont="1" applyFill="1" applyBorder="1"/>
    <xf numFmtId="168" fontId="20" fillId="0" borderId="1" xfId="0" applyNumberFormat="1" applyFont="1" applyBorder="1" applyAlignment="1">
      <alignment horizontal="center"/>
    </xf>
    <xf numFmtId="0" fontId="0" fillId="0" borderId="15" xfId="0" applyBorder="1" applyAlignment="1">
      <alignment horizontal="center"/>
    </xf>
    <xf numFmtId="164" fontId="5" fillId="8" borderId="1" xfId="0" applyNumberFormat="1" applyFont="1" applyFill="1" applyBorder="1" applyAlignment="1">
      <alignment horizontal="center" wrapText="1"/>
    </xf>
    <xf numFmtId="1" fontId="16" fillId="7" borderId="19" xfId="0" applyNumberFormat="1" applyFont="1" applyFill="1" applyBorder="1"/>
    <xf numFmtId="0" fontId="0" fillId="5" borderId="21" xfId="0" applyFill="1" applyBorder="1"/>
    <xf numFmtId="0" fontId="0" fillId="5" borderId="17" xfId="0" applyFill="1" applyBorder="1"/>
    <xf numFmtId="0" fontId="1" fillId="0" borderId="15" xfId="0" applyFont="1" applyBorder="1" applyAlignment="1">
      <alignment horizontal="center"/>
    </xf>
    <xf numFmtId="0" fontId="0" fillId="5" borderId="18" xfId="0" applyFill="1" applyBorder="1" applyAlignment="1">
      <alignment horizontal="center"/>
    </xf>
    <xf numFmtId="0" fontId="0" fillId="5" borderId="27" xfId="0" applyFill="1" applyBorder="1"/>
    <xf numFmtId="0" fontId="3" fillId="10" borderId="1" xfId="0" applyFont="1" applyFill="1" applyBorder="1" applyAlignment="1">
      <alignment horizontal="center"/>
    </xf>
    <xf numFmtId="0" fontId="3" fillId="10" borderId="2" xfId="0" applyFont="1" applyFill="1" applyBorder="1" applyAlignment="1">
      <alignment horizontal="center"/>
    </xf>
    <xf numFmtId="0" fontId="5" fillId="0" borderId="25" xfId="0" applyFont="1" applyBorder="1" applyAlignment="1">
      <alignment wrapText="1"/>
    </xf>
    <xf numFmtId="0" fontId="20" fillId="0" borderId="1" xfId="0" applyFont="1" applyBorder="1" applyAlignment="1">
      <alignment horizontal="center"/>
    </xf>
    <xf numFmtId="0" fontId="7" fillId="0" borderId="25" xfId="0" applyFont="1" applyBorder="1" applyAlignment="1">
      <alignment wrapText="1"/>
    </xf>
    <xf numFmtId="1" fontId="5" fillId="0" borderId="23" xfId="0" applyNumberFormat="1" applyFont="1" applyBorder="1" applyAlignment="1">
      <alignment horizontal="center"/>
    </xf>
    <xf numFmtId="1" fontId="16" fillId="7" borderId="30" xfId="0" applyNumberFormat="1" applyFont="1" applyFill="1" applyBorder="1"/>
    <xf numFmtId="0" fontId="0" fillId="0" borderId="0" xfId="0" applyAlignment="1">
      <alignment horizontal="center" vertical="center"/>
    </xf>
    <xf numFmtId="0" fontId="4" fillId="2" borderId="10" xfId="0" applyFont="1" applyFill="1" applyBorder="1" applyAlignment="1">
      <alignment horizontal="center" vertical="center"/>
    </xf>
    <xf numFmtId="1" fontId="16" fillId="2" borderId="12" xfId="0" applyNumberFormat="1" applyFont="1" applyFill="1" applyBorder="1" applyAlignment="1">
      <alignment horizontal="center" vertical="center"/>
    </xf>
    <xf numFmtId="1" fontId="16" fillId="7" borderId="29"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3" fillId="8" borderId="15" xfId="0" applyFont="1" applyFill="1" applyBorder="1" applyAlignment="1">
      <alignment horizontal="center" wrapText="1"/>
    </xf>
    <xf numFmtId="0" fontId="1" fillId="8" borderId="15" xfId="0" applyFont="1" applyFill="1" applyBorder="1" applyAlignment="1">
      <alignment horizontal="center" wrapText="1"/>
    </xf>
    <xf numFmtId="2" fontId="7" fillId="0" borderId="15" xfId="0" applyNumberFormat="1" applyFont="1" applyBorder="1" applyAlignment="1">
      <alignment horizontal="center" wrapText="1"/>
    </xf>
    <xf numFmtId="0" fontId="3" fillId="10" borderId="15" xfId="0" applyFont="1" applyFill="1" applyBorder="1" applyAlignment="1">
      <alignment horizontal="center" wrapText="1"/>
    </xf>
    <xf numFmtId="0" fontId="1" fillId="10" borderId="15" xfId="0" applyFont="1" applyFill="1" applyBorder="1" applyAlignment="1">
      <alignment horizontal="center" wrapText="1"/>
    </xf>
    <xf numFmtId="0" fontId="1" fillId="8" borderId="15" xfId="0" applyFont="1" applyFill="1" applyBorder="1" applyAlignment="1">
      <alignment horizontal="center"/>
    </xf>
    <xf numFmtId="0" fontId="1" fillId="10" borderId="15" xfId="0" applyFont="1" applyFill="1" applyBorder="1" applyAlignment="1">
      <alignment horizontal="center"/>
    </xf>
    <xf numFmtId="167" fontId="20" fillId="0" borderId="15" xfId="0" applyNumberFormat="1" applyFont="1" applyBorder="1" applyAlignment="1">
      <alignment horizontal="center" wrapText="1"/>
    </xf>
    <xf numFmtId="0" fontId="20" fillId="0" borderId="15" xfId="0" applyFont="1" applyBorder="1" applyAlignment="1">
      <alignment horizontal="center"/>
    </xf>
    <xf numFmtId="167" fontId="20" fillId="0" borderId="15" xfId="0" applyNumberFormat="1" applyFont="1" applyBorder="1" applyAlignment="1">
      <alignment horizontal="center"/>
    </xf>
    <xf numFmtId="0" fontId="25" fillId="0" borderId="0" xfId="0" applyFont="1"/>
    <xf numFmtId="0" fontId="8" fillId="0" borderId="0" xfId="1" applyAlignment="1" applyProtection="1"/>
    <xf numFmtId="0" fontId="26" fillId="0" borderId="0" xfId="0" applyFont="1"/>
    <xf numFmtId="0" fontId="27" fillId="0" borderId="0" xfId="0" applyFont="1"/>
    <xf numFmtId="0" fontId="24" fillId="0" borderId="0" xfId="0" applyFont="1"/>
    <xf numFmtId="0" fontId="16" fillId="10" borderId="25" xfId="0" applyFont="1" applyFill="1" applyBorder="1" applyAlignment="1">
      <alignment horizontal="center" wrapText="1"/>
    </xf>
    <xf numFmtId="168" fontId="5" fillId="0" borderId="25" xfId="0" applyNumberFormat="1" applyFont="1" applyBorder="1" applyAlignment="1">
      <alignment horizontal="left" wrapText="1"/>
    </xf>
    <xf numFmtId="164" fontId="20" fillId="0" borderId="1" xfId="0" applyNumberFormat="1" applyFont="1" applyBorder="1" applyAlignment="1">
      <alignment horizontal="center"/>
    </xf>
    <xf numFmtId="0" fontId="23" fillId="0" borderId="0" xfId="0" applyFont="1" applyAlignment="1">
      <alignment horizontal="center" vertical="center"/>
    </xf>
    <xf numFmtId="0" fontId="7" fillId="0" borderId="31" xfId="0" applyFont="1" applyBorder="1" applyAlignment="1">
      <alignment wrapText="1"/>
    </xf>
    <xf numFmtId="2" fontId="7" fillId="8" borderId="25" xfId="0" applyNumberFormat="1" applyFont="1" applyFill="1" applyBorder="1" applyAlignment="1">
      <alignment horizontal="center" wrapText="1"/>
    </xf>
    <xf numFmtId="0" fontId="5" fillId="0" borderId="31" xfId="0" applyFont="1" applyBorder="1" applyAlignment="1">
      <alignment wrapText="1"/>
    </xf>
    <xf numFmtId="0" fontId="0" fillId="0" borderId="25" xfId="0" applyBorder="1"/>
    <xf numFmtId="0" fontId="5" fillId="0" borderId="26" xfId="0" applyFont="1" applyBorder="1" applyAlignment="1">
      <alignment wrapText="1"/>
    </xf>
    <xf numFmtId="0" fontId="6" fillId="0" borderId="20" xfId="0" applyFont="1" applyBorder="1" applyAlignment="1">
      <alignment wrapText="1"/>
    </xf>
    <xf numFmtId="164" fontId="5" fillId="0" borderId="3" xfId="0" applyNumberFormat="1" applyFont="1" applyBorder="1" applyAlignment="1">
      <alignment vertical="center" wrapText="1"/>
    </xf>
    <xf numFmtId="1" fontId="7" fillId="0" borderId="0" xfId="0" applyNumberFormat="1" applyFont="1"/>
    <xf numFmtId="1" fontId="7" fillId="0" borderId="13" xfId="0" applyNumberFormat="1" applyFont="1" applyBorder="1"/>
    <xf numFmtId="1" fontId="7" fillId="0" borderId="7" xfId="0" applyNumberFormat="1" applyFont="1" applyBorder="1"/>
    <xf numFmtId="167" fontId="4" fillId="2" borderId="5" xfId="0" applyNumberFormat="1" applyFont="1" applyFill="1" applyBorder="1"/>
    <xf numFmtId="2" fontId="7" fillId="0" borderId="32" xfId="0" applyNumberFormat="1" applyFont="1" applyBorder="1" applyAlignment="1">
      <alignment horizontal="center" wrapText="1"/>
    </xf>
    <xf numFmtId="167" fontId="20" fillId="0" borderId="32" xfId="0" applyNumberFormat="1" applyFont="1" applyBorder="1" applyAlignment="1">
      <alignment horizontal="center"/>
    </xf>
    <xf numFmtId="0" fontId="20" fillId="0" borderId="32" xfId="0" applyFont="1" applyBorder="1" applyAlignment="1">
      <alignment horizontal="center"/>
    </xf>
    <xf numFmtId="1" fontId="22" fillId="7" borderId="33" xfId="0" applyNumberFormat="1" applyFont="1" applyFill="1" applyBorder="1"/>
    <xf numFmtId="164" fontId="20" fillId="0" borderId="3" xfId="0" applyNumberFormat="1" applyFont="1" applyBorder="1" applyAlignment="1">
      <alignment horizontal="center"/>
    </xf>
    <xf numFmtId="168" fontId="20" fillId="0" borderId="3" xfId="0" applyNumberFormat="1" applyFont="1" applyBorder="1" applyAlignment="1">
      <alignment horizontal="center"/>
    </xf>
    <xf numFmtId="0" fontId="23" fillId="0" borderId="15" xfId="0" applyFont="1" applyBorder="1" applyAlignment="1">
      <alignment horizontal="center" vertical="center"/>
    </xf>
    <xf numFmtId="0" fontId="5" fillId="0" borderId="15" xfId="0" applyFont="1" applyBorder="1" applyAlignment="1">
      <alignment wrapText="1"/>
    </xf>
    <xf numFmtId="164" fontId="20" fillId="0" borderId="15" xfId="0" applyNumberFormat="1" applyFont="1" applyBorder="1" applyAlignment="1">
      <alignment horizontal="center"/>
    </xf>
    <xf numFmtId="164" fontId="5" fillId="0" borderId="15" xfId="0" applyNumberFormat="1" applyFont="1" applyBorder="1" applyAlignment="1">
      <alignment vertical="center" wrapText="1"/>
    </xf>
    <xf numFmtId="168" fontId="20" fillId="0" borderId="15" xfId="0" applyNumberFormat="1" applyFont="1" applyBorder="1" applyAlignment="1">
      <alignment horizontal="center"/>
    </xf>
    <xf numFmtId="1" fontId="28" fillId="0" borderId="23" xfId="0" applyNumberFormat="1" applyFont="1" applyBorder="1" applyAlignment="1">
      <alignment horizontal="center"/>
    </xf>
    <xf numFmtId="1" fontId="5" fillId="0" borderId="24" xfId="0" applyNumberFormat="1" applyFont="1" applyBorder="1" applyAlignment="1">
      <alignment horizontal="center"/>
    </xf>
    <xf numFmtId="1" fontId="5" fillId="0" borderId="28" xfId="0" applyNumberFormat="1" applyFont="1" applyBorder="1" applyAlignment="1">
      <alignment horizontal="center"/>
    </xf>
    <xf numFmtId="1" fontId="5" fillId="0" borderId="16" xfId="0" applyNumberFormat="1" applyFont="1" applyBorder="1" applyAlignment="1">
      <alignment horizontal="center"/>
    </xf>
    <xf numFmtId="1" fontId="20" fillId="0" borderId="24" xfId="0" applyNumberFormat="1" applyFont="1" applyBorder="1" applyAlignment="1">
      <alignment horizontal="center"/>
    </xf>
    <xf numFmtId="1" fontId="20" fillId="0" borderId="16" xfId="0" applyNumberFormat="1" applyFont="1" applyBorder="1" applyAlignment="1">
      <alignment horizontal="center"/>
    </xf>
    <xf numFmtId="164" fontId="5" fillId="8" borderId="15" xfId="0" quotePrefix="1" applyNumberFormat="1" applyFont="1" applyFill="1" applyBorder="1" applyAlignment="1">
      <alignment horizontal="center"/>
    </xf>
    <xf numFmtId="164" fontId="5" fillId="8" borderId="15" xfId="0" applyNumberFormat="1" applyFont="1" applyFill="1" applyBorder="1" applyAlignment="1">
      <alignment horizontal="center"/>
    </xf>
    <xf numFmtId="166" fontId="5" fillId="0" borderId="15" xfId="0" applyNumberFormat="1" applyFont="1" applyBorder="1" applyAlignment="1">
      <alignment horizontal="center" wrapText="1"/>
    </xf>
    <xf numFmtId="164" fontId="20" fillId="8" borderId="15" xfId="0" applyNumberFormat="1" applyFont="1" applyFill="1" applyBorder="1" applyAlignment="1">
      <alignment horizontal="center"/>
    </xf>
    <xf numFmtId="1" fontId="21" fillId="7" borderId="15" xfId="0" applyNumberFormat="1" applyFont="1" applyFill="1" applyBorder="1"/>
    <xf numFmtId="1" fontId="21" fillId="7" borderId="15" xfId="0" applyNumberFormat="1" applyFont="1" applyFill="1" applyBorder="1" applyAlignment="1">
      <alignment horizontal="center" vertical="center"/>
    </xf>
    <xf numFmtId="1" fontId="22" fillId="7" borderId="15" xfId="0" applyNumberFormat="1" applyFont="1" applyFill="1" applyBorder="1"/>
    <xf numFmtId="164" fontId="5" fillId="8" borderId="15" xfId="0" quotePrefix="1" applyNumberFormat="1" applyFont="1" applyFill="1" applyBorder="1" applyAlignment="1">
      <alignment horizontal="center" wrapText="1"/>
    </xf>
    <xf numFmtId="1" fontId="29" fillId="7" borderId="15" xfId="0" applyNumberFormat="1" applyFont="1" applyFill="1" applyBorder="1"/>
    <xf numFmtId="1" fontId="29" fillId="7" borderId="15" xfId="0" applyNumberFormat="1" applyFont="1" applyFill="1" applyBorder="1" applyAlignment="1">
      <alignment horizontal="center" vertical="center"/>
    </xf>
    <xf numFmtId="1" fontId="16" fillId="7" borderId="15" xfId="0" applyNumberFormat="1" applyFont="1" applyFill="1" applyBorder="1"/>
    <xf numFmtId="0" fontId="21" fillId="10" borderId="15" xfId="0" applyFont="1" applyFill="1" applyBorder="1" applyAlignment="1">
      <alignment horizontal="center" wrapText="1"/>
    </xf>
    <xf numFmtId="166" fontId="20" fillId="0" borderId="15" xfId="0" applyNumberFormat="1" applyFont="1" applyBorder="1" applyAlignment="1">
      <alignment horizontal="center" wrapText="1"/>
    </xf>
    <xf numFmtId="164" fontId="20" fillId="0" borderId="15" xfId="0" quotePrefix="1" applyNumberFormat="1" applyFont="1" applyBorder="1" applyAlignment="1">
      <alignment horizontal="center" wrapText="1"/>
    </xf>
    <xf numFmtId="2" fontId="20" fillId="0" borderId="15" xfId="0" applyNumberFormat="1" applyFont="1" applyBorder="1" applyAlignment="1">
      <alignment horizontal="center" wrapText="1"/>
    </xf>
    <xf numFmtId="0" fontId="29" fillId="10" borderId="15" xfId="0" applyFont="1" applyFill="1" applyBorder="1" applyAlignment="1">
      <alignment horizontal="center" wrapText="1"/>
    </xf>
    <xf numFmtId="168" fontId="5" fillId="0" borderId="15" xfId="0" applyNumberFormat="1" applyFont="1" applyBorder="1" applyAlignment="1">
      <alignment horizontal="left" wrapText="1"/>
    </xf>
    <xf numFmtId="164" fontId="20" fillId="0" borderId="15" xfId="0" applyNumberFormat="1" applyFont="1" applyBorder="1" applyAlignment="1">
      <alignment horizontal="center" wrapText="1"/>
    </xf>
    <xf numFmtId="169" fontId="20" fillId="0" borderId="15" xfId="0" applyNumberFormat="1" applyFont="1" applyBorder="1" applyAlignment="1">
      <alignment horizontal="center"/>
    </xf>
    <xf numFmtId="0" fontId="7" fillId="0" borderId="15" xfId="0" applyFont="1" applyBorder="1" applyAlignment="1">
      <alignment horizontal="left" wrapText="1"/>
    </xf>
    <xf numFmtId="1" fontId="29" fillId="2" borderId="15" xfId="0" applyNumberFormat="1" applyFont="1" applyFill="1" applyBorder="1"/>
    <xf numFmtId="1" fontId="29" fillId="2" borderId="15" xfId="0" applyNumberFormat="1" applyFont="1" applyFill="1" applyBorder="1" applyAlignment="1">
      <alignment horizontal="center" vertical="center"/>
    </xf>
    <xf numFmtId="1" fontId="16" fillId="2" borderId="15" xfId="0" applyNumberFormat="1" applyFont="1" applyFill="1" applyBorder="1"/>
    <xf numFmtId="168" fontId="7" fillId="0" borderId="15" xfId="0" applyNumberFormat="1" applyFont="1" applyBorder="1" applyAlignment="1">
      <alignment horizontal="center"/>
    </xf>
    <xf numFmtId="168" fontId="7" fillId="0" borderId="15" xfId="0" applyNumberFormat="1" applyFont="1" applyBorder="1" applyAlignment="1">
      <alignment horizontal="center" wrapText="1"/>
    </xf>
    <xf numFmtId="2" fontId="7" fillId="8" borderId="9" xfId="0" applyNumberFormat="1" applyFont="1" applyFill="1" applyBorder="1" applyAlignment="1">
      <alignment horizontal="center" wrapText="1"/>
    </xf>
    <xf numFmtId="2" fontId="7" fillId="0" borderId="31" xfId="0" applyNumberFormat="1" applyFont="1" applyBorder="1" applyAlignment="1">
      <alignment horizontal="center" wrapText="1"/>
    </xf>
    <xf numFmtId="2" fontId="7" fillId="8" borderId="15" xfId="0" applyNumberFormat="1" applyFont="1" applyFill="1" applyBorder="1" applyAlignment="1">
      <alignment horizontal="center" wrapText="1"/>
    </xf>
    <xf numFmtId="2" fontId="5" fillId="0" borderId="25" xfId="0" applyNumberFormat="1" applyFont="1" applyBorder="1" applyAlignment="1">
      <alignment horizontal="center" wrapText="1"/>
    </xf>
    <xf numFmtId="2" fontId="7" fillId="0" borderId="0" xfId="0" applyNumberFormat="1" applyFont="1" applyAlignment="1">
      <alignment horizontal="center" wrapText="1"/>
    </xf>
    <xf numFmtId="167" fontId="20" fillId="0" borderId="16" xfId="0" applyNumberFormat="1" applyFont="1" applyBorder="1" applyAlignment="1">
      <alignment horizontal="center"/>
    </xf>
    <xf numFmtId="167" fontId="20" fillId="0" borderId="1" xfId="0" applyNumberFormat="1" applyFont="1" applyBorder="1" applyAlignment="1">
      <alignment horizontal="center"/>
    </xf>
    <xf numFmtId="0" fontId="19" fillId="0" borderId="15" xfId="0" applyFont="1" applyBorder="1" applyAlignment="1">
      <alignment horizontal="center"/>
    </xf>
    <xf numFmtId="0" fontId="5" fillId="0" borderId="0" xfId="0" applyFont="1" applyAlignment="1">
      <alignment wrapText="1"/>
    </xf>
    <xf numFmtId="0" fontId="5" fillId="0" borderId="25" xfId="0" quotePrefix="1" applyFont="1" applyBorder="1" applyAlignment="1">
      <alignment wrapText="1"/>
    </xf>
    <xf numFmtId="2" fontId="5" fillId="0" borderId="3" xfId="0" applyNumberFormat="1" applyFont="1" applyBorder="1" applyAlignment="1">
      <alignment horizontal="center" wrapText="1"/>
    </xf>
    <xf numFmtId="165" fontId="5" fillId="8" borderId="1" xfId="0" quotePrefix="1" applyNumberFormat="1" applyFont="1" applyFill="1" applyBorder="1" applyAlignment="1">
      <alignment horizontal="center" wrapText="1"/>
    </xf>
    <xf numFmtId="165" fontId="5" fillId="8" borderId="9" xfId="0" quotePrefix="1" applyNumberFormat="1" applyFont="1" applyFill="1" applyBorder="1" applyAlignment="1">
      <alignment horizontal="center"/>
    </xf>
    <xf numFmtId="165" fontId="5" fillId="0" borderId="22" xfId="0" quotePrefix="1" applyNumberFormat="1" applyFont="1" applyBorder="1" applyAlignment="1">
      <alignment horizontal="center"/>
    </xf>
    <xf numFmtId="0" fontId="19" fillId="0" borderId="6" xfId="0" applyFont="1" applyBorder="1" applyAlignment="1">
      <alignment horizontal="center"/>
    </xf>
    <xf numFmtId="2" fontId="7" fillId="0" borderId="15" xfId="0" quotePrefix="1" applyNumberFormat="1" applyFont="1" applyBorder="1" applyAlignment="1">
      <alignment horizontal="center" wrapText="1"/>
    </xf>
    <xf numFmtId="2" fontId="7" fillId="0" borderId="15" xfId="0" quotePrefix="1" applyNumberFormat="1" applyFont="1" applyBorder="1" applyAlignment="1">
      <alignment horizontal="left" wrapText="1"/>
    </xf>
    <xf numFmtId="167" fontId="20" fillId="8" borderId="15" xfId="0" applyNumberFormat="1" applyFont="1" applyFill="1" applyBorder="1" applyAlignment="1">
      <alignment horizontal="center"/>
    </xf>
    <xf numFmtId="0" fontId="20" fillId="8" borderId="15" xfId="0" applyFont="1" applyFill="1" applyBorder="1" applyAlignment="1">
      <alignment horizontal="center"/>
    </xf>
    <xf numFmtId="0" fontId="5" fillId="8" borderId="15" xfId="0" applyFont="1" applyFill="1" applyBorder="1" applyAlignment="1">
      <alignment wrapText="1"/>
    </xf>
    <xf numFmtId="3" fontId="7" fillId="8" borderId="1" xfId="0" applyNumberFormat="1" applyFont="1" applyFill="1" applyBorder="1" applyAlignment="1">
      <alignment horizontal="center"/>
    </xf>
    <xf numFmtId="0" fontId="7" fillId="8" borderId="1" xfId="0" applyFont="1" applyFill="1" applyBorder="1" applyAlignment="1">
      <alignment horizontal="center"/>
    </xf>
    <xf numFmtId="164" fontId="5" fillId="8" borderId="3" xfId="0" applyNumberFormat="1" applyFont="1" applyFill="1" applyBorder="1" applyAlignment="1">
      <alignment horizontal="center"/>
    </xf>
    <xf numFmtId="0" fontId="5" fillId="8" borderId="1" xfId="0" applyFont="1" applyFill="1" applyBorder="1" applyAlignment="1">
      <alignment horizontal="center" wrapText="1"/>
    </xf>
    <xf numFmtId="1" fontId="5" fillId="8" borderId="1" xfId="0" applyNumberFormat="1" applyFont="1" applyFill="1" applyBorder="1" applyAlignment="1">
      <alignment horizontal="center"/>
    </xf>
    <xf numFmtId="0" fontId="3" fillId="8" borderId="1" xfId="0" applyFont="1" applyFill="1" applyBorder="1" applyAlignment="1">
      <alignment horizontal="center"/>
    </xf>
    <xf numFmtId="0" fontId="0" fillId="8" borderId="0" xfId="0" applyFill="1"/>
    <xf numFmtId="165" fontId="5" fillId="8" borderId="22" xfId="0" applyNumberFormat="1" applyFont="1" applyFill="1" applyBorder="1" applyAlignment="1">
      <alignment horizontal="center"/>
    </xf>
    <xf numFmtId="166" fontId="5" fillId="8" borderId="1" xfId="0" applyNumberFormat="1" applyFont="1" applyFill="1" applyBorder="1" applyAlignment="1">
      <alignment horizontal="left" wrapText="1"/>
    </xf>
    <xf numFmtId="0" fontId="3" fillId="8" borderId="1" xfId="0" quotePrefix="1" applyFont="1" applyFill="1" applyBorder="1" applyAlignment="1">
      <alignment horizontal="center"/>
    </xf>
    <xf numFmtId="0" fontId="1" fillId="0" borderId="0" xfId="0" applyFont="1" applyAlignment="1">
      <alignment wrapText="1"/>
    </xf>
    <xf numFmtId="0" fontId="27" fillId="0" borderId="0" xfId="0" applyFont="1" applyAlignment="1">
      <alignment wrapText="1"/>
    </xf>
    <xf numFmtId="0" fontId="3" fillId="0" borderId="21" xfId="0" applyFont="1" applyBorder="1" applyAlignment="1">
      <alignment horizontal="left" wrapText="1"/>
    </xf>
    <xf numFmtId="0" fontId="1" fillId="0" borderId="0" xfId="0" applyFont="1" applyAlignment="1">
      <alignment horizontal="left" wrapText="1"/>
    </xf>
    <xf numFmtId="0" fontId="26" fillId="0" borderId="0" xfId="0" applyFont="1" applyAlignment="1">
      <alignment horizontal="left" wrapText="1"/>
    </xf>
    <xf numFmtId="0" fontId="3" fillId="0" borderId="0" xfId="0" applyFont="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shrae.org/file%20library/technical%20resources/research/research%20strategic%20plan/research-strategic-pla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27"/>
  <sheetViews>
    <sheetView tabSelected="1" view="pageBreakPreview" zoomScale="55" zoomScaleNormal="100" zoomScaleSheetLayoutView="55" workbookViewId="0">
      <selection activeCell="C78" sqref="C78"/>
    </sheetView>
  </sheetViews>
  <sheetFormatPr defaultColWidth="8.7265625" defaultRowHeight="12.5" x14ac:dyDescent="0.25"/>
  <cols>
    <col min="1" max="1" width="4.7265625" style="62" customWidth="1"/>
    <col min="2" max="2" width="3.81640625" style="62" customWidth="1"/>
    <col min="3" max="3" width="244.90625" style="241" customWidth="1"/>
    <col min="4" max="16384" width="8.7265625" style="62"/>
  </cols>
  <sheetData>
    <row r="1" spans="2:21" ht="13" x14ac:dyDescent="0.3">
      <c r="B1" s="149" t="s">
        <v>83</v>
      </c>
      <c r="N1" s="96"/>
    </row>
    <row r="2" spans="2:21" ht="13" x14ac:dyDescent="0.3">
      <c r="B2" s="96" t="s">
        <v>84</v>
      </c>
      <c r="F2" s="150"/>
      <c r="N2" s="96"/>
    </row>
    <row r="3" spans="2:21" ht="13" x14ac:dyDescent="0.3">
      <c r="B3" s="151" t="s">
        <v>61</v>
      </c>
      <c r="N3" s="151"/>
    </row>
    <row r="4" spans="2:21" ht="13" x14ac:dyDescent="0.3">
      <c r="B4" s="152" t="s">
        <v>85</v>
      </c>
      <c r="N4" s="96"/>
    </row>
    <row r="5" spans="2:21" ht="13" x14ac:dyDescent="0.3">
      <c r="B5" s="96" t="s">
        <v>86</v>
      </c>
      <c r="C5" s="242"/>
      <c r="D5" s="152"/>
      <c r="E5" s="152"/>
      <c r="N5" s="96"/>
      <c r="U5" s="62" t="s">
        <v>87</v>
      </c>
    </row>
    <row r="6" spans="2:21" ht="13" x14ac:dyDescent="0.3">
      <c r="C6" s="241" t="s">
        <v>88</v>
      </c>
      <c r="N6" s="96"/>
    </row>
    <row r="7" spans="2:21" ht="13" x14ac:dyDescent="0.3">
      <c r="C7" s="241" t="s">
        <v>89</v>
      </c>
      <c r="N7" s="96"/>
    </row>
    <row r="8" spans="2:21" ht="13" x14ac:dyDescent="0.3">
      <c r="C8" s="241" t="s">
        <v>90</v>
      </c>
      <c r="N8" s="96"/>
    </row>
    <row r="9" spans="2:21" ht="13" x14ac:dyDescent="0.3">
      <c r="C9" s="241" t="s">
        <v>91</v>
      </c>
      <c r="N9" s="96"/>
    </row>
    <row r="10" spans="2:21" ht="13" x14ac:dyDescent="0.3">
      <c r="C10" s="241" t="s">
        <v>92</v>
      </c>
      <c r="N10" s="96"/>
    </row>
    <row r="11" spans="2:21" ht="13" x14ac:dyDescent="0.3">
      <c r="C11" s="241" t="s">
        <v>93</v>
      </c>
      <c r="N11" s="96"/>
    </row>
    <row r="12" spans="2:21" ht="13" x14ac:dyDescent="0.3">
      <c r="C12" s="241" t="s">
        <v>94</v>
      </c>
      <c r="D12" s="152"/>
      <c r="E12" s="152"/>
      <c r="N12" s="96"/>
    </row>
    <row r="13" spans="2:21" ht="13" x14ac:dyDescent="0.3">
      <c r="C13" s="241" t="s">
        <v>95</v>
      </c>
      <c r="D13" s="152"/>
      <c r="E13" s="152"/>
      <c r="N13" s="96"/>
    </row>
    <row r="14" spans="2:21" ht="13" x14ac:dyDescent="0.3">
      <c r="C14" s="241" t="s">
        <v>96</v>
      </c>
      <c r="D14" s="152"/>
      <c r="E14" s="152"/>
      <c r="N14" s="96"/>
    </row>
    <row r="15" spans="2:21" ht="13" x14ac:dyDescent="0.3">
      <c r="B15" s="96" t="s">
        <v>97</v>
      </c>
      <c r="C15" s="242"/>
      <c r="D15" s="152"/>
      <c r="E15" s="152"/>
      <c r="N15" s="96"/>
    </row>
    <row r="16" spans="2:21" ht="13" x14ac:dyDescent="0.3">
      <c r="B16" s="96"/>
      <c r="C16" s="241" t="s">
        <v>98</v>
      </c>
      <c r="D16" s="152"/>
      <c r="E16" s="152"/>
      <c r="N16" s="96"/>
    </row>
    <row r="17" spans="2:14" ht="13" x14ac:dyDescent="0.3">
      <c r="B17" s="96"/>
      <c r="C17" s="241" t="s">
        <v>99</v>
      </c>
      <c r="D17" s="152"/>
      <c r="E17" s="152"/>
      <c r="N17" s="96"/>
    </row>
    <row r="18" spans="2:14" ht="13" x14ac:dyDescent="0.3">
      <c r="B18" s="96"/>
      <c r="C18" s="241" t="s">
        <v>100</v>
      </c>
      <c r="D18" s="152"/>
      <c r="E18" s="152"/>
      <c r="N18" s="96"/>
    </row>
    <row r="19" spans="2:14" ht="13" x14ac:dyDescent="0.3">
      <c r="B19" s="96"/>
      <c r="C19" s="241" t="s">
        <v>101</v>
      </c>
      <c r="D19" s="152"/>
      <c r="E19" s="152"/>
      <c r="N19" s="96"/>
    </row>
    <row r="20" spans="2:14" ht="13" x14ac:dyDescent="0.3">
      <c r="B20" s="96" t="s">
        <v>102</v>
      </c>
      <c r="C20" s="242"/>
      <c r="D20" s="152"/>
      <c r="E20" s="152"/>
      <c r="N20" s="96"/>
    </row>
    <row r="21" spans="2:14" ht="13" x14ac:dyDescent="0.3">
      <c r="B21" s="96"/>
      <c r="C21" s="241" t="s">
        <v>103</v>
      </c>
      <c r="D21" s="152"/>
      <c r="E21" s="152"/>
      <c r="N21" s="96"/>
    </row>
    <row r="22" spans="2:14" ht="13" x14ac:dyDescent="0.3">
      <c r="C22" s="241" t="s">
        <v>104</v>
      </c>
      <c r="N22" s="96"/>
    </row>
    <row r="23" spans="2:14" ht="13" x14ac:dyDescent="0.3">
      <c r="C23" s="241" t="s">
        <v>105</v>
      </c>
      <c r="N23" s="96"/>
    </row>
    <row r="24" spans="2:14" ht="13" x14ac:dyDescent="0.3">
      <c r="C24" s="241" t="s">
        <v>106</v>
      </c>
      <c r="N24" s="96"/>
    </row>
    <row r="25" spans="2:14" ht="13" x14ac:dyDescent="0.3">
      <c r="C25" s="241" t="s">
        <v>107</v>
      </c>
      <c r="N25" s="96"/>
    </row>
    <row r="26" spans="2:14" ht="13" x14ac:dyDescent="0.3">
      <c r="C26" s="241" t="s">
        <v>108</v>
      </c>
      <c r="N26" s="96"/>
    </row>
    <row r="27" spans="2:14" ht="25.5" x14ac:dyDescent="0.3">
      <c r="C27" s="241" t="s">
        <v>109</v>
      </c>
      <c r="N27" s="96"/>
    </row>
    <row r="28" spans="2:14" ht="13" x14ac:dyDescent="0.3">
      <c r="C28" s="241" t="s">
        <v>110</v>
      </c>
      <c r="N28" s="96"/>
    </row>
    <row r="29" spans="2:14" ht="13" x14ac:dyDescent="0.3">
      <c r="N29" s="96"/>
    </row>
    <row r="30" spans="2:14" ht="30.5" customHeight="1" x14ac:dyDescent="0.3">
      <c r="B30" s="245" t="s">
        <v>111</v>
      </c>
      <c r="C30" s="245"/>
      <c r="N30" s="96"/>
    </row>
    <row r="31" spans="2:14" ht="13" x14ac:dyDescent="0.3">
      <c r="B31" s="152" t="s">
        <v>85</v>
      </c>
      <c r="N31" s="96"/>
    </row>
    <row r="32" spans="2:14" ht="32" customHeight="1" x14ac:dyDescent="0.3">
      <c r="B32" s="244" t="s">
        <v>112</v>
      </c>
      <c r="C32" s="244"/>
      <c r="N32" s="96"/>
    </row>
    <row r="33" spans="2:14" ht="13" x14ac:dyDescent="0.3">
      <c r="C33" s="241" t="s">
        <v>113</v>
      </c>
      <c r="N33" s="96"/>
    </row>
    <row r="34" spans="2:14" ht="13" x14ac:dyDescent="0.3">
      <c r="C34" s="241" t="s">
        <v>114</v>
      </c>
      <c r="N34" s="96"/>
    </row>
    <row r="35" spans="2:14" ht="13" x14ac:dyDescent="0.3">
      <c r="C35" s="241" t="s">
        <v>115</v>
      </c>
      <c r="N35" s="96"/>
    </row>
    <row r="36" spans="2:14" ht="13" x14ac:dyDescent="0.3">
      <c r="C36" s="241" t="s">
        <v>116</v>
      </c>
      <c r="N36" s="96"/>
    </row>
    <row r="37" spans="2:14" ht="13" x14ac:dyDescent="0.3">
      <c r="C37" s="241" t="s">
        <v>117</v>
      </c>
      <c r="N37" s="96"/>
    </row>
    <row r="38" spans="2:14" ht="13" x14ac:dyDescent="0.3">
      <c r="B38" s="153"/>
      <c r="C38" s="241" t="s">
        <v>118</v>
      </c>
      <c r="N38" s="96"/>
    </row>
    <row r="39" spans="2:14" ht="13" x14ac:dyDescent="0.3">
      <c r="B39" s="153"/>
      <c r="C39" s="241" t="s">
        <v>119</v>
      </c>
      <c r="N39" s="96"/>
    </row>
    <row r="40" spans="2:14" ht="13" x14ac:dyDescent="0.3">
      <c r="B40" s="62" t="s">
        <v>120</v>
      </c>
      <c r="N40" s="96"/>
    </row>
    <row r="41" spans="2:14" ht="13" x14ac:dyDescent="0.3">
      <c r="C41" s="241" t="s">
        <v>121</v>
      </c>
      <c r="N41" s="96"/>
    </row>
    <row r="42" spans="2:14" ht="25.5" x14ac:dyDescent="0.3">
      <c r="C42" s="241" t="s">
        <v>122</v>
      </c>
      <c r="N42" s="96"/>
    </row>
    <row r="43" spans="2:14" ht="13" x14ac:dyDescent="0.3">
      <c r="C43" s="241" t="s">
        <v>123</v>
      </c>
      <c r="N43" s="96"/>
    </row>
    <row r="44" spans="2:14" ht="13" x14ac:dyDescent="0.3">
      <c r="B44" s="62" t="s">
        <v>124</v>
      </c>
      <c r="N44" s="96"/>
    </row>
    <row r="45" spans="2:14" ht="13" x14ac:dyDescent="0.3">
      <c r="C45" s="241" t="s">
        <v>125</v>
      </c>
      <c r="N45" s="96"/>
    </row>
    <row r="46" spans="2:14" ht="13" x14ac:dyDescent="0.3">
      <c r="C46" s="241" t="s">
        <v>126</v>
      </c>
      <c r="N46" s="96"/>
    </row>
    <row r="47" spans="2:14" ht="13" x14ac:dyDescent="0.3">
      <c r="C47" s="241" t="s">
        <v>127</v>
      </c>
      <c r="N47" s="96"/>
    </row>
    <row r="48" spans="2:14" ht="13" x14ac:dyDescent="0.3">
      <c r="C48" s="241" t="s">
        <v>128</v>
      </c>
      <c r="N48" s="96"/>
    </row>
    <row r="49" spans="2:14" ht="13" x14ac:dyDescent="0.3">
      <c r="C49" s="241" t="s">
        <v>129</v>
      </c>
      <c r="N49" s="96"/>
    </row>
    <row r="50" spans="2:14" ht="13" x14ac:dyDescent="0.3">
      <c r="C50" s="241" t="s">
        <v>130</v>
      </c>
      <c r="N50" s="96"/>
    </row>
    <row r="51" spans="2:14" ht="13" x14ac:dyDescent="0.3">
      <c r="B51" s="62" t="s">
        <v>131</v>
      </c>
      <c r="N51" s="96"/>
    </row>
    <row r="52" spans="2:14" ht="25.5" x14ac:dyDescent="0.3">
      <c r="C52" s="241" t="s">
        <v>132</v>
      </c>
      <c r="N52" s="96"/>
    </row>
    <row r="53" spans="2:14" ht="13" x14ac:dyDescent="0.3">
      <c r="C53" s="241" t="s">
        <v>133</v>
      </c>
      <c r="N53" s="96"/>
    </row>
    <row r="54" spans="2:14" ht="13" x14ac:dyDescent="0.3">
      <c r="C54" s="241" t="s">
        <v>134</v>
      </c>
      <c r="N54" s="96"/>
    </row>
    <row r="55" spans="2:14" ht="13" x14ac:dyDescent="0.3">
      <c r="B55" s="62" t="s">
        <v>135</v>
      </c>
      <c r="N55" s="96"/>
    </row>
    <row r="56" spans="2:14" ht="13" x14ac:dyDescent="0.3">
      <c r="C56" s="241" t="s">
        <v>136</v>
      </c>
      <c r="N56" s="96"/>
    </row>
    <row r="57" spans="2:14" ht="13" x14ac:dyDescent="0.3">
      <c r="C57" s="241" t="s">
        <v>137</v>
      </c>
      <c r="N57" s="96"/>
    </row>
    <row r="58" spans="2:14" ht="13" x14ac:dyDescent="0.3">
      <c r="C58" s="241" t="s">
        <v>138</v>
      </c>
      <c r="N58" s="96"/>
    </row>
    <row r="59" spans="2:14" ht="13" x14ac:dyDescent="0.3">
      <c r="N59" s="96"/>
    </row>
    <row r="60" spans="2:14" ht="13" x14ac:dyDescent="0.3">
      <c r="B60" s="151" t="s">
        <v>60</v>
      </c>
      <c r="N60" s="96"/>
    </row>
    <row r="61" spans="2:14" ht="13" x14ac:dyDescent="0.3">
      <c r="B61" s="152" t="s">
        <v>85</v>
      </c>
      <c r="N61" s="96"/>
    </row>
    <row r="62" spans="2:14" ht="13" x14ac:dyDescent="0.3">
      <c r="B62" s="62" t="s">
        <v>139</v>
      </c>
      <c r="N62" s="96"/>
    </row>
    <row r="63" spans="2:14" ht="13" x14ac:dyDescent="0.3">
      <c r="B63" s="62" t="s">
        <v>140</v>
      </c>
      <c r="N63" s="96"/>
    </row>
    <row r="64" spans="2:14" ht="13" x14ac:dyDescent="0.3">
      <c r="B64" s="62" t="s">
        <v>141</v>
      </c>
      <c r="N64" s="96"/>
    </row>
    <row r="65" spans="2:14" ht="13" x14ac:dyDescent="0.3">
      <c r="B65" s="62" t="s">
        <v>142</v>
      </c>
      <c r="N65" s="96"/>
    </row>
    <row r="66" spans="2:14" ht="13" x14ac:dyDescent="0.3">
      <c r="B66" s="62" t="s">
        <v>143</v>
      </c>
      <c r="N66" s="96"/>
    </row>
    <row r="67" spans="2:14" ht="13" x14ac:dyDescent="0.3">
      <c r="B67" s="62" t="s">
        <v>144</v>
      </c>
      <c r="N67" s="96"/>
    </row>
    <row r="68" spans="2:14" ht="13" x14ac:dyDescent="0.3">
      <c r="B68" s="62" t="s">
        <v>145</v>
      </c>
      <c r="N68" s="96"/>
    </row>
    <row r="69" spans="2:14" ht="13" x14ac:dyDescent="0.3">
      <c r="B69" s="62" t="s">
        <v>146</v>
      </c>
      <c r="N69" s="96"/>
    </row>
    <row r="70" spans="2:14" ht="13" x14ac:dyDescent="0.3">
      <c r="B70" s="62" t="s">
        <v>147</v>
      </c>
      <c r="N70" s="96"/>
    </row>
    <row r="71" spans="2:14" ht="13" x14ac:dyDescent="0.3">
      <c r="B71" s="62" t="s">
        <v>148</v>
      </c>
      <c r="N71" s="96"/>
    </row>
    <row r="72" spans="2:14" ht="13" x14ac:dyDescent="0.3">
      <c r="B72" s="62" t="s">
        <v>149</v>
      </c>
      <c r="N72" s="96"/>
    </row>
    <row r="73" spans="2:14" ht="13" x14ac:dyDescent="0.3">
      <c r="B73" s="62" t="s">
        <v>150</v>
      </c>
      <c r="N73" s="96"/>
    </row>
    <row r="74" spans="2:14" ht="13" x14ac:dyDescent="0.3">
      <c r="B74" s="62" t="s">
        <v>151</v>
      </c>
      <c r="N74" s="96"/>
    </row>
    <row r="75" spans="2:14" ht="13" x14ac:dyDescent="0.3">
      <c r="B75" s="62" t="s">
        <v>152</v>
      </c>
      <c r="N75" s="96"/>
    </row>
    <row r="76" spans="2:14" ht="13" x14ac:dyDescent="0.3">
      <c r="B76" s="62" t="s">
        <v>153</v>
      </c>
      <c r="N76" s="96"/>
    </row>
    <row r="77" spans="2:14" x14ac:dyDescent="0.25">
      <c r="B77" s="62" t="s">
        <v>154</v>
      </c>
    </row>
    <row r="78" spans="2:14" x14ac:dyDescent="0.25">
      <c r="B78" s="62" t="s">
        <v>155</v>
      </c>
    </row>
    <row r="80" spans="2:14" ht="13" x14ac:dyDescent="0.3">
      <c r="B80" s="151" t="s">
        <v>62</v>
      </c>
    </row>
    <row r="81" spans="2:13" x14ac:dyDescent="0.25">
      <c r="B81" s="152" t="s">
        <v>85</v>
      </c>
    </row>
    <row r="82" spans="2:13" x14ac:dyDescent="0.25">
      <c r="B82" s="62" t="s">
        <v>156</v>
      </c>
    </row>
    <row r="83" spans="2:13" x14ac:dyDescent="0.25">
      <c r="B83" s="62" t="s">
        <v>157</v>
      </c>
    </row>
    <row r="84" spans="2:13" x14ac:dyDescent="0.25">
      <c r="B84" s="62" t="s">
        <v>158</v>
      </c>
    </row>
    <row r="85" spans="2:13" x14ac:dyDescent="0.25">
      <c r="B85" s="62" t="s">
        <v>159</v>
      </c>
    </row>
    <row r="86" spans="2:13" x14ac:dyDescent="0.25">
      <c r="B86" s="62" t="s">
        <v>160</v>
      </c>
    </row>
    <row r="87" spans="2:13" x14ac:dyDescent="0.25">
      <c r="B87" s="62" t="s">
        <v>161</v>
      </c>
    </row>
    <row r="88" spans="2:13" x14ac:dyDescent="0.25">
      <c r="B88" s="62" t="s">
        <v>162</v>
      </c>
    </row>
    <row r="89" spans="2:13" x14ac:dyDescent="0.25">
      <c r="B89" s="62" t="s">
        <v>163</v>
      </c>
    </row>
    <row r="91" spans="2:13" ht="13" x14ac:dyDescent="0.3">
      <c r="B91" s="151" t="s">
        <v>63</v>
      </c>
    </row>
    <row r="92" spans="2:13" x14ac:dyDescent="0.25">
      <c r="B92" s="152" t="s">
        <v>85</v>
      </c>
      <c r="M92" s="62" t="s">
        <v>164</v>
      </c>
    </row>
    <row r="93" spans="2:13" x14ac:dyDescent="0.25">
      <c r="B93" s="62" t="s">
        <v>165</v>
      </c>
    </row>
    <row r="94" spans="2:13" x14ac:dyDescent="0.25">
      <c r="B94" s="62" t="s">
        <v>166</v>
      </c>
      <c r="M94" s="62" t="s">
        <v>167</v>
      </c>
    </row>
    <row r="95" spans="2:13" x14ac:dyDescent="0.25">
      <c r="B95" s="62" t="s">
        <v>168</v>
      </c>
    </row>
    <row r="96" spans="2:13" x14ac:dyDescent="0.25">
      <c r="B96" s="62" t="s">
        <v>169</v>
      </c>
    </row>
    <row r="97" spans="2:3" x14ac:dyDescent="0.25">
      <c r="B97" s="62" t="s">
        <v>170</v>
      </c>
    </row>
    <row r="98" spans="2:3" x14ac:dyDescent="0.25">
      <c r="B98" s="62" t="s">
        <v>171</v>
      </c>
    </row>
    <row r="99" spans="2:3" x14ac:dyDescent="0.25">
      <c r="B99" s="62" t="s">
        <v>172</v>
      </c>
    </row>
    <row r="100" spans="2:3" x14ac:dyDescent="0.25">
      <c r="B100" s="62" t="s">
        <v>173</v>
      </c>
    </row>
    <row r="101" spans="2:3" x14ac:dyDescent="0.25">
      <c r="B101" s="62" t="s">
        <v>174</v>
      </c>
    </row>
    <row r="102" spans="2:3" x14ac:dyDescent="0.25">
      <c r="B102" s="62" t="s">
        <v>175</v>
      </c>
    </row>
    <row r="103" spans="2:3" x14ac:dyDescent="0.25">
      <c r="B103" s="62" t="s">
        <v>176</v>
      </c>
    </row>
    <row r="104" spans="2:3" x14ac:dyDescent="0.25">
      <c r="B104" s="62" t="s">
        <v>177</v>
      </c>
    </row>
    <row r="105" spans="2:3" x14ac:dyDescent="0.25">
      <c r="B105" s="62" t="s">
        <v>178</v>
      </c>
    </row>
    <row r="108" spans="2:3" ht="13" x14ac:dyDescent="0.3">
      <c r="B108" s="151" t="s">
        <v>64</v>
      </c>
    </row>
    <row r="109" spans="2:3" x14ac:dyDescent="0.25">
      <c r="B109" s="62" t="s">
        <v>179</v>
      </c>
    </row>
    <row r="110" spans="2:3" x14ac:dyDescent="0.25">
      <c r="B110" s="62" t="s">
        <v>180</v>
      </c>
    </row>
    <row r="111" spans="2:3" ht="25" x14ac:dyDescent="0.25">
      <c r="C111" s="241" t="s">
        <v>181</v>
      </c>
    </row>
    <row r="112" spans="2:3" x14ac:dyDescent="0.25">
      <c r="C112" s="241" t="s">
        <v>182</v>
      </c>
    </row>
    <row r="113" spans="2:3" x14ac:dyDescent="0.25">
      <c r="C113" s="241" t="s">
        <v>183</v>
      </c>
    </row>
    <row r="114" spans="2:3" x14ac:dyDescent="0.25">
      <c r="B114" s="62" t="s">
        <v>184</v>
      </c>
    </row>
    <row r="115" spans="2:3" x14ac:dyDescent="0.25">
      <c r="C115" s="241" t="s">
        <v>185</v>
      </c>
    </row>
    <row r="116" spans="2:3" x14ac:dyDescent="0.25">
      <c r="C116" s="241" t="s">
        <v>186</v>
      </c>
    </row>
    <row r="117" spans="2:3" x14ac:dyDescent="0.25">
      <c r="C117" s="241" t="s">
        <v>187</v>
      </c>
    </row>
    <row r="118" spans="2:3" x14ac:dyDescent="0.25">
      <c r="B118" s="62" t="s">
        <v>188</v>
      </c>
    </row>
    <row r="119" spans="2:3" x14ac:dyDescent="0.25">
      <c r="C119" s="241" t="s">
        <v>189</v>
      </c>
    </row>
    <row r="120" spans="2:3" x14ac:dyDescent="0.25">
      <c r="C120" s="241" t="s">
        <v>190</v>
      </c>
    </row>
    <row r="121" spans="2:3" x14ac:dyDescent="0.25">
      <c r="C121" s="241" t="s">
        <v>191</v>
      </c>
    </row>
    <row r="122" spans="2:3" x14ac:dyDescent="0.25">
      <c r="B122" s="62" t="s">
        <v>192</v>
      </c>
    </row>
    <row r="123" spans="2:3" x14ac:dyDescent="0.25">
      <c r="C123" s="241" t="s">
        <v>193</v>
      </c>
    </row>
    <row r="124" spans="2:3" x14ac:dyDescent="0.25">
      <c r="C124" s="241" t="s">
        <v>194</v>
      </c>
    </row>
    <row r="125" spans="2:3" x14ac:dyDescent="0.25">
      <c r="C125" s="241" t="s">
        <v>195</v>
      </c>
    </row>
    <row r="126" spans="2:3" x14ac:dyDescent="0.25">
      <c r="C126" s="241" t="s">
        <v>196</v>
      </c>
    </row>
    <row r="127" spans="2:3" x14ac:dyDescent="0.25">
      <c r="C127" s="241" t="s">
        <v>197</v>
      </c>
    </row>
  </sheetData>
  <mergeCells count="2">
    <mergeCell ref="B32:C32"/>
    <mergeCell ref="B30:C30"/>
  </mergeCells>
  <phoneticPr fontId="12" type="noConversion"/>
  <hyperlinks>
    <hyperlink ref="B1" r:id="rId1" xr:uid="{9E737567-D368-4086-A8A8-F5EC5A7003CE}"/>
  </hyperlinks>
  <pageMargins left="0.75" right="0.75" top="1" bottom="1" header="0.5" footer="0.5"/>
  <pageSetup scale="27"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AN267"/>
  <sheetViews>
    <sheetView defaultGridColor="0" view="pageBreakPreview" colorId="22" zoomScale="60" zoomScaleNormal="85" workbookViewId="0">
      <pane xSplit="5" ySplit="3" topLeftCell="F20" activePane="bottomRight" state="frozen"/>
      <selection pane="topRight" activeCell="I1" sqref="I1"/>
      <selection pane="bottomLeft" activeCell="A5" sqref="A5"/>
      <selection pane="bottomRight" activeCell="E52" sqref="E52"/>
    </sheetView>
  </sheetViews>
  <sheetFormatPr defaultColWidth="9.6328125" defaultRowHeight="12.5" x14ac:dyDescent="0.25"/>
  <cols>
    <col min="1" max="1" width="4.6328125" customWidth="1"/>
    <col min="2" max="2" width="6.6328125" customWidth="1"/>
    <col min="3" max="3" width="8.6328125" style="134" customWidth="1"/>
    <col min="4" max="4" width="8" customWidth="1"/>
    <col min="5" max="5" width="46.6328125" customWidth="1"/>
    <col min="6" max="6" width="9.6328125" customWidth="1"/>
    <col min="7" max="7" width="5.6328125" customWidth="1"/>
    <col min="8" max="8" width="8.6328125" customWidth="1"/>
    <col min="9" max="9" width="11.6328125" customWidth="1"/>
    <col min="10" max="10" width="18.90625" bestFit="1" customWidth="1"/>
    <col min="11" max="11" width="17.26953125" bestFit="1" customWidth="1"/>
    <col min="12" max="12" width="7" hidden="1" customWidth="1"/>
    <col min="13" max="13" width="60.6328125" hidden="1" customWidth="1"/>
    <col min="14" max="14" width="15.6328125" hidden="1" customWidth="1"/>
    <col min="15" max="15" width="10.6328125" hidden="1" customWidth="1"/>
    <col min="16" max="16" width="15.6328125" hidden="1" customWidth="1"/>
    <col min="17" max="17" width="10.6328125" hidden="1" customWidth="1"/>
    <col min="18" max="18" width="25.6328125" hidden="1" customWidth="1"/>
    <col min="19" max="23" width="10.6328125" hidden="1" customWidth="1"/>
    <col min="24" max="24" width="15.6328125" hidden="1" customWidth="1"/>
    <col min="25" max="25" width="10.6328125" hidden="1" customWidth="1"/>
    <col min="26" max="26" width="0" hidden="1" customWidth="1"/>
    <col min="27" max="30" width="12.6328125" hidden="1" customWidth="1"/>
    <col min="31" max="31" width="11.6328125" hidden="1" customWidth="1"/>
  </cols>
  <sheetData>
    <row r="1" spans="1:40" ht="18" customHeight="1" x14ac:dyDescent="0.35">
      <c r="B1" s="14" t="s">
        <v>40</v>
      </c>
      <c r="E1" s="1"/>
      <c r="G1" s="62" t="s">
        <v>59</v>
      </c>
      <c r="AA1" s="12"/>
      <c r="AB1" s="12"/>
      <c r="AC1" s="12"/>
      <c r="AD1" s="12"/>
      <c r="AE1" s="12"/>
      <c r="AF1" s="12"/>
      <c r="AG1" s="12"/>
    </row>
    <row r="2" spans="1:40" ht="58.25" customHeight="1" x14ac:dyDescent="0.25">
      <c r="A2" s="9" t="s">
        <v>9</v>
      </c>
      <c r="B2" s="6" t="s">
        <v>4</v>
      </c>
      <c r="C2" s="6" t="s">
        <v>3</v>
      </c>
      <c r="D2" s="7" t="s">
        <v>2</v>
      </c>
      <c r="E2" s="8" t="s">
        <v>17</v>
      </c>
      <c r="F2" s="110" t="s">
        <v>1</v>
      </c>
      <c r="G2" s="7" t="s">
        <v>37</v>
      </c>
      <c r="H2" s="7" t="s">
        <v>36</v>
      </c>
      <c r="I2" s="7" t="s">
        <v>5</v>
      </c>
      <c r="J2" s="7" t="s">
        <v>6</v>
      </c>
      <c r="K2" s="7" t="s">
        <v>16</v>
      </c>
      <c r="L2" s="7" t="s">
        <v>42</v>
      </c>
      <c r="M2" s="15" t="s">
        <v>7</v>
      </c>
      <c r="N2" s="3" t="s">
        <v>13</v>
      </c>
      <c r="O2" s="4" t="s">
        <v>14</v>
      </c>
      <c r="P2" s="3" t="s">
        <v>26</v>
      </c>
      <c r="Q2" s="4" t="s">
        <v>22</v>
      </c>
      <c r="R2" s="3" t="s">
        <v>28</v>
      </c>
      <c r="S2" s="4" t="s">
        <v>38</v>
      </c>
      <c r="T2" s="3" t="s">
        <v>29</v>
      </c>
      <c r="U2" s="4" t="s">
        <v>23</v>
      </c>
      <c r="V2" s="3" t="s">
        <v>30</v>
      </c>
      <c r="W2" s="4" t="s">
        <v>39</v>
      </c>
      <c r="X2" s="3" t="s">
        <v>31</v>
      </c>
      <c r="Y2" s="4" t="s">
        <v>24</v>
      </c>
      <c r="Z2" s="9" t="s">
        <v>20</v>
      </c>
      <c r="AA2" s="9" t="s">
        <v>48</v>
      </c>
      <c r="AB2" s="9" t="s">
        <v>46</v>
      </c>
      <c r="AC2" s="9" t="s">
        <v>45</v>
      </c>
      <c r="AD2" s="9" t="s">
        <v>49</v>
      </c>
      <c r="AE2" s="64" t="s">
        <v>47</v>
      </c>
      <c r="AM2" s="13"/>
      <c r="AN2" s="13"/>
    </row>
    <row r="3" spans="1:40" ht="11" customHeight="1" thickBot="1" x14ac:dyDescent="0.3">
      <c r="A3" s="27" t="s">
        <v>19</v>
      </c>
      <c r="B3" s="27" t="s">
        <v>19</v>
      </c>
      <c r="C3" s="138" t="s">
        <v>19</v>
      </c>
      <c r="D3" s="27" t="s">
        <v>19</v>
      </c>
      <c r="E3" s="27" t="s">
        <v>19</v>
      </c>
      <c r="F3" s="27" t="s">
        <v>19</v>
      </c>
      <c r="G3" s="27" t="s">
        <v>19</v>
      </c>
      <c r="H3" s="27" t="s">
        <v>19</v>
      </c>
      <c r="I3" s="27" t="s">
        <v>19</v>
      </c>
      <c r="J3" s="27" t="s">
        <v>19</v>
      </c>
      <c r="K3" s="27" t="s">
        <v>19</v>
      </c>
      <c r="L3" s="28" t="s">
        <v>19</v>
      </c>
      <c r="M3" s="29"/>
      <c r="N3" s="28" t="s">
        <v>19</v>
      </c>
      <c r="O3" s="28" t="s">
        <v>19</v>
      </c>
      <c r="P3" s="27" t="s">
        <v>19</v>
      </c>
      <c r="Q3" s="27" t="s">
        <v>19</v>
      </c>
      <c r="R3" s="27" t="s">
        <v>19</v>
      </c>
      <c r="S3" s="27" t="s">
        <v>19</v>
      </c>
      <c r="T3" s="27" t="s">
        <v>19</v>
      </c>
      <c r="U3" s="27" t="s">
        <v>19</v>
      </c>
      <c r="V3" s="27" t="s">
        <v>19</v>
      </c>
      <c r="W3" s="27" t="s">
        <v>19</v>
      </c>
      <c r="X3" s="27" t="s">
        <v>19</v>
      </c>
      <c r="Y3" s="27" t="s">
        <v>19</v>
      </c>
      <c r="Z3" s="27" t="s">
        <v>19</v>
      </c>
      <c r="AA3" s="27" t="s">
        <v>19</v>
      </c>
      <c r="AB3" s="27"/>
      <c r="AC3" s="27" t="s">
        <v>19</v>
      </c>
      <c r="AD3" s="27"/>
      <c r="AE3" s="65" t="s">
        <v>19</v>
      </c>
      <c r="AM3" s="13"/>
      <c r="AN3" s="13"/>
    </row>
    <row r="4" spans="1:40" ht="13.25" hidden="1" customHeight="1" thickBot="1" x14ac:dyDescent="0.3">
      <c r="A4" s="69" t="s">
        <v>51</v>
      </c>
      <c r="B4" s="70"/>
      <c r="C4" s="135"/>
      <c r="D4" s="70"/>
      <c r="E4" s="70"/>
      <c r="F4" s="70"/>
      <c r="G4" s="70"/>
      <c r="H4" s="70"/>
      <c r="I4" s="70"/>
      <c r="J4" s="70"/>
      <c r="K4" s="70"/>
      <c r="L4" s="70"/>
      <c r="M4" s="70"/>
      <c r="N4" s="70"/>
      <c r="O4" s="70"/>
      <c r="P4" s="70"/>
      <c r="Q4" s="70"/>
      <c r="R4" s="70"/>
      <c r="S4" s="70"/>
      <c r="T4" s="70"/>
      <c r="U4" s="70"/>
      <c r="V4" s="70"/>
      <c r="W4" s="70"/>
      <c r="X4" s="70"/>
      <c r="Y4" s="70"/>
      <c r="Z4" s="71"/>
      <c r="AA4" s="17">
        <v>1689117</v>
      </c>
      <c r="AB4" s="17">
        <v>916712</v>
      </c>
      <c r="AC4" s="17">
        <v>216250</v>
      </c>
      <c r="AD4" s="17">
        <v>0</v>
      </c>
      <c r="AE4" s="66">
        <v>2504352</v>
      </c>
      <c r="AM4" s="13"/>
      <c r="AN4" s="13"/>
    </row>
    <row r="5" spans="1:40" ht="12" hidden="1" customHeight="1" thickBot="1" x14ac:dyDescent="0.3">
      <c r="A5" s="72" t="s">
        <v>50</v>
      </c>
      <c r="B5" s="73"/>
      <c r="C5" s="136"/>
      <c r="D5" s="73"/>
      <c r="E5" s="73"/>
      <c r="F5" s="73"/>
      <c r="G5" s="73"/>
      <c r="H5" s="73"/>
      <c r="I5" s="73"/>
      <c r="J5" s="73"/>
      <c r="K5" s="73"/>
      <c r="L5" s="73"/>
      <c r="M5" s="73"/>
      <c r="N5" s="73"/>
      <c r="O5" s="73"/>
      <c r="P5" s="73"/>
      <c r="Q5" s="73"/>
      <c r="R5" s="73"/>
      <c r="S5" s="73"/>
      <c r="T5" s="73"/>
      <c r="U5" s="73"/>
      <c r="V5" s="73"/>
      <c r="W5" s="73"/>
      <c r="X5" s="73"/>
      <c r="Y5" s="73"/>
      <c r="Z5" s="74"/>
      <c r="AA5" s="17" t="e">
        <f>SUM(#REF!)+AA4</f>
        <v>#REF!</v>
      </c>
      <c r="AB5" s="17" t="e">
        <f>SUM(#REF!)+AB4</f>
        <v>#REF!</v>
      </c>
      <c r="AC5" s="17" t="e">
        <f>SUM(#REF!)+AC4</f>
        <v>#REF!</v>
      </c>
      <c r="AD5" s="17" t="e">
        <f>SUM(#REF!)+AD4</f>
        <v>#REF!</v>
      </c>
      <c r="AE5" s="25"/>
      <c r="AG5" s="26"/>
    </row>
    <row r="6" spans="1:40" ht="12" customHeight="1" thickBot="1" x14ac:dyDescent="0.3">
      <c r="A6" s="117" t="s">
        <v>82</v>
      </c>
      <c r="B6" s="133"/>
      <c r="C6" s="137"/>
      <c r="D6" s="133"/>
      <c r="E6" s="133"/>
      <c r="F6" s="133"/>
      <c r="G6" s="133"/>
      <c r="H6" s="133"/>
      <c r="I6" s="133"/>
      <c r="J6" s="133"/>
      <c r="K6" s="121"/>
      <c r="L6" s="73"/>
      <c r="M6" s="73"/>
      <c r="N6" s="73"/>
      <c r="O6" s="73"/>
      <c r="P6" s="73"/>
      <c r="Q6" s="73"/>
      <c r="R6" s="73"/>
      <c r="S6" s="73"/>
      <c r="T6" s="73"/>
      <c r="U6" s="73"/>
      <c r="V6" s="73"/>
      <c r="W6" s="73"/>
      <c r="X6" s="73"/>
      <c r="Y6" s="73"/>
      <c r="Z6" s="73"/>
      <c r="AA6" s="99"/>
      <c r="AB6" s="99"/>
      <c r="AC6" s="100"/>
      <c r="AD6" s="100"/>
      <c r="AE6" s="25"/>
      <c r="AG6" s="26"/>
    </row>
    <row r="7" spans="1:40" ht="36.75" customHeight="1" x14ac:dyDescent="0.3">
      <c r="A7" s="180">
        <v>1</v>
      </c>
      <c r="B7" s="142">
        <v>1939</v>
      </c>
      <c r="C7" s="143" t="s">
        <v>15</v>
      </c>
      <c r="D7" s="141">
        <v>4.0199999999999996</v>
      </c>
      <c r="E7" s="108" t="s">
        <v>73</v>
      </c>
      <c r="F7" s="148">
        <v>225000</v>
      </c>
      <c r="G7" s="147">
        <v>30</v>
      </c>
      <c r="H7" s="176" t="s">
        <v>244</v>
      </c>
      <c r="I7" s="186" t="s">
        <v>291</v>
      </c>
      <c r="J7" s="188" t="s">
        <v>8</v>
      </c>
      <c r="K7" s="188" t="s">
        <v>8</v>
      </c>
      <c r="L7" s="95"/>
      <c r="M7" s="88"/>
      <c r="N7" s="34"/>
      <c r="O7" s="90"/>
      <c r="P7" s="91"/>
      <c r="Q7" s="90"/>
      <c r="R7" s="89"/>
      <c r="S7" s="90"/>
      <c r="T7" s="91"/>
      <c r="U7" s="92"/>
      <c r="V7" s="89"/>
      <c r="W7" s="92"/>
      <c r="X7" s="10"/>
      <c r="Y7" s="93"/>
      <c r="Z7" s="92"/>
      <c r="AA7" s="105"/>
      <c r="AB7" s="106"/>
      <c r="AC7" s="111"/>
      <c r="AD7" s="112"/>
      <c r="AH7" s="26"/>
    </row>
    <row r="8" spans="1:40" s="84" customFormat="1" ht="36.75" customHeight="1" x14ac:dyDescent="0.3">
      <c r="A8" s="132">
        <v>2</v>
      </c>
      <c r="B8" s="142">
        <v>1955</v>
      </c>
      <c r="C8" s="145" t="s">
        <v>15</v>
      </c>
      <c r="D8" s="141" t="s">
        <v>65</v>
      </c>
      <c r="E8" s="108" t="s">
        <v>293</v>
      </c>
      <c r="F8" s="148">
        <v>256685</v>
      </c>
      <c r="G8" s="147">
        <v>24</v>
      </c>
      <c r="H8" s="176" t="s">
        <v>244</v>
      </c>
      <c r="I8" s="187" t="s">
        <v>57</v>
      </c>
      <c r="J8" s="188" t="s">
        <v>8</v>
      </c>
      <c r="K8" s="188" t="s">
        <v>8</v>
      </c>
      <c r="L8" s="95"/>
      <c r="M8" s="88"/>
      <c r="N8" s="103"/>
      <c r="O8" s="90"/>
      <c r="P8" s="91"/>
      <c r="Q8" s="90"/>
      <c r="R8" s="89"/>
      <c r="S8" s="90"/>
      <c r="T8" s="91"/>
      <c r="U8" s="92"/>
      <c r="V8" s="89"/>
      <c r="W8" s="92"/>
      <c r="Y8" s="93"/>
      <c r="Z8" s="92"/>
      <c r="AA8" s="165"/>
      <c r="AB8" s="165"/>
      <c r="AC8" s="166"/>
      <c r="AD8" s="166"/>
      <c r="AH8" s="26"/>
    </row>
    <row r="9" spans="1:40" s="84" customFormat="1" ht="36.75" customHeight="1" x14ac:dyDescent="0.3">
      <c r="A9" s="132">
        <v>3</v>
      </c>
      <c r="B9" s="142">
        <v>1999</v>
      </c>
      <c r="C9" s="143" t="s">
        <v>15</v>
      </c>
      <c r="D9" s="141" t="s">
        <v>67</v>
      </c>
      <c r="E9" s="108" t="s">
        <v>74</v>
      </c>
      <c r="F9" s="148">
        <v>200000</v>
      </c>
      <c r="G9" s="147">
        <v>24</v>
      </c>
      <c r="H9" s="176" t="s">
        <v>244</v>
      </c>
      <c r="I9" s="186" t="s">
        <v>292</v>
      </c>
      <c r="J9" s="188" t="s">
        <v>8</v>
      </c>
      <c r="K9" s="188" t="s">
        <v>8</v>
      </c>
      <c r="L9" s="95"/>
      <c r="M9" s="88"/>
      <c r="N9" s="103"/>
      <c r="O9" s="90"/>
      <c r="P9" s="91"/>
      <c r="Q9" s="90"/>
      <c r="R9" s="89"/>
      <c r="S9" s="90"/>
      <c r="T9" s="91"/>
      <c r="U9" s="92"/>
      <c r="V9" s="89"/>
      <c r="W9" s="92"/>
      <c r="Y9" s="93"/>
      <c r="Z9" s="92"/>
      <c r="AA9" s="165"/>
      <c r="AB9" s="165"/>
      <c r="AC9" s="166"/>
      <c r="AD9" s="166"/>
      <c r="AH9" s="26"/>
    </row>
    <row r="10" spans="1:40" s="84" customFormat="1" ht="36.75" customHeight="1" thickBot="1" x14ac:dyDescent="0.35">
      <c r="A10" s="181">
        <v>4</v>
      </c>
      <c r="B10" s="142">
        <v>2000</v>
      </c>
      <c r="C10" s="143" t="s">
        <v>15</v>
      </c>
      <c r="D10" s="141" t="s">
        <v>68</v>
      </c>
      <c r="E10" s="108" t="s">
        <v>75</v>
      </c>
      <c r="F10" s="148">
        <v>275000</v>
      </c>
      <c r="G10" s="147">
        <v>24</v>
      </c>
      <c r="H10" s="176" t="s">
        <v>244</v>
      </c>
      <c r="I10" s="189" t="s">
        <v>21</v>
      </c>
      <c r="J10" s="188" t="s">
        <v>8</v>
      </c>
      <c r="K10" s="188" t="s">
        <v>8</v>
      </c>
      <c r="L10" s="95"/>
      <c r="M10" s="88"/>
      <c r="N10" s="103"/>
      <c r="O10" s="90"/>
      <c r="P10" s="91"/>
      <c r="Q10" s="90"/>
      <c r="R10" s="89"/>
      <c r="S10" s="90"/>
      <c r="T10" s="91"/>
      <c r="U10" s="92"/>
      <c r="V10" s="89"/>
      <c r="W10" s="92"/>
      <c r="Y10" s="93"/>
      <c r="Z10" s="92"/>
      <c r="AA10" s="165"/>
      <c r="AB10" s="165"/>
      <c r="AC10" s="166"/>
      <c r="AD10" s="166"/>
      <c r="AH10" s="26"/>
    </row>
    <row r="11" spans="1:40" s="84" customFormat="1" ht="12" customHeight="1" thickBot="1" x14ac:dyDescent="0.35">
      <c r="A11" s="172" t="s">
        <v>72</v>
      </c>
      <c r="B11" s="190"/>
      <c r="C11" s="191"/>
      <c r="D11" s="192"/>
      <c r="E11" s="192"/>
      <c r="F11" s="192"/>
      <c r="G11" s="192"/>
      <c r="H11" s="192"/>
      <c r="I11" s="192"/>
      <c r="J11" s="192"/>
      <c r="K11" s="192"/>
      <c r="L11" s="95"/>
      <c r="M11" s="88"/>
      <c r="N11" s="103"/>
      <c r="O11" s="90"/>
      <c r="P11" s="91"/>
      <c r="Q11" s="90"/>
      <c r="R11" s="89"/>
      <c r="S11" s="90"/>
      <c r="T11" s="91"/>
      <c r="U11" s="92"/>
      <c r="V11" s="89"/>
      <c r="W11" s="92"/>
      <c r="Y11" s="93"/>
      <c r="Z11" s="92"/>
      <c r="AA11" s="165"/>
      <c r="AB11" s="165"/>
      <c r="AC11" s="166"/>
      <c r="AD11" s="166"/>
      <c r="AH11" s="26"/>
    </row>
    <row r="12" spans="1:40" s="84" customFormat="1" ht="30.75" customHeight="1" x14ac:dyDescent="0.3">
      <c r="A12" s="182">
        <v>5</v>
      </c>
      <c r="B12" s="139">
        <v>1886</v>
      </c>
      <c r="C12" s="140" t="s">
        <v>10</v>
      </c>
      <c r="D12" s="141">
        <v>3.02</v>
      </c>
      <c r="E12" s="108" t="s">
        <v>76</v>
      </c>
      <c r="F12" s="146">
        <v>120000</v>
      </c>
      <c r="G12" s="147">
        <v>12</v>
      </c>
      <c r="H12" s="176" t="s">
        <v>244</v>
      </c>
      <c r="I12" s="189" t="s">
        <v>21</v>
      </c>
      <c r="J12" s="188" t="s">
        <v>8</v>
      </c>
      <c r="K12" s="188" t="s">
        <v>8</v>
      </c>
      <c r="L12" s="95"/>
      <c r="M12" s="88"/>
      <c r="N12" s="103"/>
      <c r="O12" s="90"/>
      <c r="P12" s="91"/>
      <c r="Q12" s="90"/>
      <c r="R12" s="89"/>
      <c r="S12" s="90"/>
      <c r="T12" s="91"/>
      <c r="U12" s="92"/>
      <c r="V12" s="89"/>
      <c r="W12" s="92"/>
      <c r="Y12" s="93"/>
      <c r="Z12" s="92"/>
      <c r="AA12" s="165"/>
      <c r="AB12" s="165"/>
      <c r="AC12" s="166"/>
      <c r="AD12" s="166"/>
      <c r="AH12" s="26"/>
    </row>
    <row r="13" spans="1:40" s="84" customFormat="1" ht="30.75" customHeight="1" x14ac:dyDescent="0.3">
      <c r="A13" s="183">
        <v>6</v>
      </c>
      <c r="B13" s="139">
        <v>1941</v>
      </c>
      <c r="C13" s="144" t="s">
        <v>15</v>
      </c>
      <c r="D13" s="141">
        <v>5.0199999999999996</v>
      </c>
      <c r="E13" s="108" t="s">
        <v>77</v>
      </c>
      <c r="F13" s="148">
        <v>180000</v>
      </c>
      <c r="G13" s="147">
        <v>24</v>
      </c>
      <c r="H13" s="176" t="s">
        <v>244</v>
      </c>
      <c r="I13" s="189" t="s">
        <v>21</v>
      </c>
      <c r="J13" s="188" t="s">
        <v>8</v>
      </c>
      <c r="K13" s="188" t="s">
        <v>8</v>
      </c>
      <c r="L13" s="95"/>
      <c r="M13" s="88"/>
      <c r="N13" s="103"/>
      <c r="O13" s="90"/>
      <c r="P13" s="91"/>
      <c r="Q13" s="90"/>
      <c r="R13" s="89"/>
      <c r="S13" s="90"/>
      <c r="T13" s="91"/>
      <c r="U13" s="92"/>
      <c r="V13" s="89"/>
      <c r="W13" s="92"/>
      <c r="Y13" s="93"/>
      <c r="Z13" s="94"/>
      <c r="AA13" s="167"/>
      <c r="AB13" s="167"/>
      <c r="AC13" s="167"/>
      <c r="AD13" s="167"/>
      <c r="AH13" s="26"/>
    </row>
    <row r="14" spans="1:40" s="84" customFormat="1" ht="36.75" customHeight="1" x14ac:dyDescent="0.3">
      <c r="A14" s="132">
        <v>7</v>
      </c>
      <c r="B14" s="139">
        <v>1960</v>
      </c>
      <c r="C14" s="140" t="s">
        <v>15</v>
      </c>
      <c r="D14" s="141" t="s">
        <v>66</v>
      </c>
      <c r="E14" s="108" t="s">
        <v>78</v>
      </c>
      <c r="F14" s="148">
        <v>222000</v>
      </c>
      <c r="G14" s="147">
        <v>24</v>
      </c>
      <c r="H14" s="176" t="s">
        <v>244</v>
      </c>
      <c r="I14" s="193" t="s">
        <v>294</v>
      </c>
      <c r="J14" s="188" t="s">
        <v>8</v>
      </c>
      <c r="K14" s="188" t="s">
        <v>8</v>
      </c>
      <c r="L14" s="95"/>
      <c r="M14" s="88"/>
      <c r="N14" s="103"/>
      <c r="O14" s="90"/>
      <c r="P14" s="91"/>
      <c r="Q14" s="90"/>
      <c r="R14" s="89"/>
      <c r="S14" s="90"/>
      <c r="T14" s="91"/>
      <c r="U14" s="92"/>
      <c r="V14" s="89"/>
      <c r="W14" s="92"/>
      <c r="Y14" s="93"/>
      <c r="Z14" s="92"/>
      <c r="AA14" s="165"/>
      <c r="AB14" s="165"/>
      <c r="AC14" s="166"/>
      <c r="AD14" s="166"/>
      <c r="AH14" s="26"/>
    </row>
    <row r="15" spans="1:40" s="84" customFormat="1" ht="42" customHeight="1" x14ac:dyDescent="0.3">
      <c r="A15" s="132">
        <v>8</v>
      </c>
      <c r="B15" s="139">
        <v>1851</v>
      </c>
      <c r="C15" s="144" t="s">
        <v>15</v>
      </c>
      <c r="D15" s="141" t="s">
        <v>69</v>
      </c>
      <c r="E15" s="108" t="s">
        <v>79</v>
      </c>
      <c r="F15" s="148">
        <v>111000</v>
      </c>
      <c r="G15" s="147">
        <v>24</v>
      </c>
      <c r="H15" s="176" t="s">
        <v>244</v>
      </c>
      <c r="I15" s="193" t="s">
        <v>295</v>
      </c>
      <c r="J15" s="188" t="s">
        <v>8</v>
      </c>
      <c r="K15" s="188" t="s">
        <v>8</v>
      </c>
      <c r="L15" s="95"/>
      <c r="M15" s="88"/>
      <c r="N15" s="103"/>
      <c r="O15" s="90"/>
      <c r="P15" s="91"/>
      <c r="Q15" s="90"/>
      <c r="R15" s="89"/>
      <c r="S15" s="90"/>
      <c r="T15" s="91"/>
      <c r="U15" s="92"/>
      <c r="V15" s="89"/>
      <c r="W15" s="92"/>
      <c r="Y15" s="93"/>
      <c r="Z15" s="94"/>
      <c r="AA15" s="167"/>
      <c r="AB15" s="167"/>
      <c r="AC15" s="167"/>
      <c r="AD15" s="167"/>
      <c r="AH15" s="26"/>
    </row>
    <row r="16" spans="1:40" s="84" customFormat="1" ht="42" customHeight="1" x14ac:dyDescent="0.3">
      <c r="A16" s="182">
        <v>9</v>
      </c>
      <c r="B16" s="139">
        <v>1950</v>
      </c>
      <c r="C16" s="144" t="s">
        <v>15</v>
      </c>
      <c r="D16" s="141" t="s">
        <v>70</v>
      </c>
      <c r="E16" s="108" t="s">
        <v>80</v>
      </c>
      <c r="F16" s="148">
        <v>299000</v>
      </c>
      <c r="G16" s="147">
        <v>24</v>
      </c>
      <c r="H16" s="176" t="s">
        <v>244</v>
      </c>
      <c r="I16" s="189" t="s">
        <v>21</v>
      </c>
      <c r="J16" s="188" t="s">
        <v>8</v>
      </c>
      <c r="K16" s="188" t="s">
        <v>8</v>
      </c>
      <c r="L16" s="95"/>
      <c r="M16" s="88"/>
      <c r="N16" s="103"/>
      <c r="O16" s="90"/>
      <c r="P16" s="91"/>
      <c r="Q16" s="90"/>
      <c r="R16" s="89"/>
      <c r="S16" s="90"/>
      <c r="T16" s="91"/>
      <c r="U16" s="92"/>
      <c r="V16" s="89"/>
      <c r="W16" s="92"/>
      <c r="Y16" s="93"/>
      <c r="Z16" s="92"/>
      <c r="AA16" s="165"/>
      <c r="AB16" s="165"/>
      <c r="AC16" s="166"/>
      <c r="AD16" s="166"/>
      <c r="AH16" s="26"/>
    </row>
    <row r="17" spans="1:34" s="84" customFormat="1" ht="31.5" customHeight="1" thickBot="1" x14ac:dyDescent="0.35">
      <c r="A17" s="182">
        <v>10</v>
      </c>
      <c r="B17" s="139">
        <v>1956</v>
      </c>
      <c r="C17" s="144" t="s">
        <v>15</v>
      </c>
      <c r="D17" s="141" t="s">
        <v>71</v>
      </c>
      <c r="E17" s="108" t="s">
        <v>81</v>
      </c>
      <c r="F17" s="148">
        <v>225000</v>
      </c>
      <c r="G17" s="147">
        <v>24</v>
      </c>
      <c r="H17" s="176" t="s">
        <v>244</v>
      </c>
      <c r="I17" s="189" t="s">
        <v>296</v>
      </c>
      <c r="J17" s="188" t="s">
        <v>8</v>
      </c>
      <c r="K17" s="188" t="s">
        <v>8</v>
      </c>
      <c r="L17" s="95"/>
      <c r="M17" s="88"/>
      <c r="N17" s="103"/>
      <c r="O17" s="90"/>
      <c r="P17" s="91"/>
      <c r="Q17" s="90"/>
      <c r="R17" s="89"/>
      <c r="S17" s="90"/>
      <c r="T17" s="91"/>
      <c r="U17" s="92"/>
      <c r="V17" s="89"/>
      <c r="W17" s="92"/>
      <c r="Y17" s="93"/>
      <c r="Z17" s="92"/>
      <c r="AA17" s="165"/>
      <c r="AB17" s="165"/>
      <c r="AC17" s="166"/>
      <c r="AD17" s="166"/>
      <c r="AH17" s="26"/>
    </row>
    <row r="18" spans="1:34" s="84" customFormat="1" ht="14.25" customHeight="1" thickBot="1" x14ac:dyDescent="0.35">
      <c r="A18" s="117" t="s">
        <v>41</v>
      </c>
      <c r="B18" s="194"/>
      <c r="C18" s="195"/>
      <c r="D18" s="196"/>
      <c r="E18" s="196"/>
      <c r="F18" s="196"/>
      <c r="G18" s="196"/>
      <c r="H18" s="196"/>
      <c r="I18" s="196"/>
      <c r="J18" s="196"/>
      <c r="K18" s="196"/>
      <c r="L18" s="67"/>
      <c r="M18" s="67"/>
      <c r="N18" s="67"/>
      <c r="O18" s="67"/>
      <c r="P18" s="67"/>
      <c r="Q18" s="67"/>
      <c r="R18" s="67"/>
      <c r="S18" s="67"/>
      <c r="T18" s="67"/>
      <c r="U18" s="67"/>
      <c r="V18" s="67"/>
      <c r="W18" s="67"/>
      <c r="X18" s="67"/>
      <c r="Y18" s="67"/>
      <c r="Z18" s="67"/>
      <c r="AA18" s="67"/>
      <c r="AB18" s="67"/>
      <c r="AC18" s="68"/>
      <c r="AD18" s="68"/>
      <c r="AE18" s="25"/>
      <c r="AG18" s="26"/>
    </row>
    <row r="19" spans="1:34" s="84" customFormat="1" ht="33" customHeight="1" x14ac:dyDescent="0.3">
      <c r="A19" s="184">
        <v>11</v>
      </c>
      <c r="B19" s="197">
        <v>1851</v>
      </c>
      <c r="C19" s="175" t="s">
        <v>11</v>
      </c>
      <c r="D19" s="141">
        <v>3.01</v>
      </c>
      <c r="E19" s="108" t="s">
        <v>198</v>
      </c>
      <c r="F19" s="148">
        <v>110000</v>
      </c>
      <c r="G19" s="147">
        <v>12</v>
      </c>
      <c r="H19" s="176" t="s">
        <v>244</v>
      </c>
      <c r="I19" s="177" t="s">
        <v>21</v>
      </c>
      <c r="J19" s="198" t="s">
        <v>8</v>
      </c>
      <c r="K19" s="177" t="s">
        <v>219</v>
      </c>
      <c r="L19" s="95"/>
      <c r="M19" s="88"/>
      <c r="N19" s="103"/>
      <c r="O19" s="90"/>
      <c r="P19" s="91"/>
      <c r="Q19" s="90"/>
      <c r="R19" s="89"/>
      <c r="S19" s="90"/>
      <c r="T19" s="91"/>
      <c r="U19" s="92"/>
      <c r="V19" s="89"/>
      <c r="W19" s="92"/>
      <c r="Y19" s="93"/>
      <c r="Z19" s="94"/>
      <c r="AA19" s="167"/>
      <c r="AB19" s="167"/>
      <c r="AC19" s="167"/>
      <c r="AD19" s="167"/>
      <c r="AH19" s="26"/>
    </row>
    <row r="20" spans="1:34" s="84" customFormat="1" ht="33" customHeight="1" x14ac:dyDescent="0.3">
      <c r="A20" s="185">
        <v>12</v>
      </c>
      <c r="B20" s="197">
        <v>1856</v>
      </c>
      <c r="C20" s="175" t="s">
        <v>11</v>
      </c>
      <c r="D20" s="141">
        <v>3.02</v>
      </c>
      <c r="E20" s="108" t="s">
        <v>199</v>
      </c>
      <c r="F20" s="148">
        <v>35000</v>
      </c>
      <c r="G20" s="147">
        <v>9</v>
      </c>
      <c r="H20" s="176" t="s">
        <v>244</v>
      </c>
      <c r="I20" s="199" t="s">
        <v>212</v>
      </c>
      <c r="J20" s="198" t="s">
        <v>8</v>
      </c>
      <c r="K20" s="116" t="s">
        <v>220</v>
      </c>
      <c r="L20" s="95"/>
      <c r="M20" s="88"/>
      <c r="N20" s="103"/>
      <c r="O20" s="90"/>
      <c r="P20" s="91"/>
      <c r="Q20" s="90"/>
      <c r="R20" s="89"/>
      <c r="S20" s="90"/>
      <c r="T20" s="91"/>
      <c r="U20" s="92"/>
      <c r="V20" s="89"/>
      <c r="W20" s="92"/>
      <c r="Y20" s="93"/>
      <c r="Z20" s="94"/>
      <c r="AA20" s="167"/>
      <c r="AB20" s="167"/>
      <c r="AC20" s="167"/>
      <c r="AD20" s="167"/>
      <c r="AH20" s="26"/>
    </row>
    <row r="21" spans="1:34" s="84" customFormat="1" ht="33" customHeight="1" x14ac:dyDescent="0.3">
      <c r="A21" s="184">
        <v>13</v>
      </c>
      <c r="B21" s="197">
        <v>1858</v>
      </c>
      <c r="C21" s="175" t="s">
        <v>11</v>
      </c>
      <c r="D21" s="141">
        <v>2.02</v>
      </c>
      <c r="E21" s="108" t="s">
        <v>200</v>
      </c>
      <c r="F21" s="148">
        <v>250000</v>
      </c>
      <c r="G21" s="147">
        <v>24</v>
      </c>
      <c r="H21" s="176" t="s">
        <v>244</v>
      </c>
      <c r="I21" s="200" t="s">
        <v>213</v>
      </c>
      <c r="J21" s="198" t="s">
        <v>8</v>
      </c>
      <c r="K21" s="116" t="s">
        <v>221</v>
      </c>
      <c r="L21" s="95"/>
      <c r="M21" s="88"/>
      <c r="N21" s="103"/>
      <c r="O21" s="90"/>
      <c r="P21" s="91"/>
      <c r="Q21" s="90"/>
      <c r="R21" s="89"/>
      <c r="S21" s="90"/>
      <c r="T21" s="91"/>
      <c r="U21" s="92"/>
      <c r="V21" s="89"/>
      <c r="W21" s="92"/>
      <c r="Y21" s="93"/>
      <c r="Z21" s="94"/>
      <c r="AA21" s="167"/>
      <c r="AB21" s="167"/>
      <c r="AC21" s="167"/>
      <c r="AD21" s="167"/>
      <c r="AH21" s="26"/>
    </row>
    <row r="22" spans="1:34" s="84" customFormat="1" ht="33" customHeight="1" x14ac:dyDescent="0.3">
      <c r="A22" s="184">
        <v>14</v>
      </c>
      <c r="B22" s="201">
        <v>1927</v>
      </c>
      <c r="C22" s="175" t="s">
        <v>11</v>
      </c>
      <c r="D22" s="141" t="s">
        <v>214</v>
      </c>
      <c r="E22" s="202" t="s">
        <v>202</v>
      </c>
      <c r="F22" s="148">
        <v>190000</v>
      </c>
      <c r="G22" s="147">
        <v>30</v>
      </c>
      <c r="H22" s="176" t="s">
        <v>244</v>
      </c>
      <c r="I22" s="200">
        <v>7.05</v>
      </c>
      <c r="J22" s="198" t="s">
        <v>8</v>
      </c>
      <c r="K22" s="116" t="s">
        <v>222</v>
      </c>
      <c r="L22" s="95"/>
      <c r="M22" s="88"/>
      <c r="N22" s="103"/>
      <c r="O22" s="90"/>
      <c r="P22" s="91"/>
      <c r="Q22" s="90"/>
      <c r="R22" s="89"/>
      <c r="S22" s="90"/>
      <c r="T22" s="91"/>
      <c r="U22" s="92"/>
      <c r="V22" s="89"/>
      <c r="W22" s="92"/>
      <c r="Y22" s="93"/>
      <c r="Z22" s="94"/>
      <c r="AA22" s="167"/>
      <c r="AB22" s="167"/>
      <c r="AC22" s="167"/>
      <c r="AD22" s="167"/>
      <c r="AH22" s="26"/>
    </row>
    <row r="23" spans="1:34" s="84" customFormat="1" ht="33" customHeight="1" x14ac:dyDescent="0.3">
      <c r="A23" s="185">
        <v>15</v>
      </c>
      <c r="B23" s="201">
        <v>1937</v>
      </c>
      <c r="C23" s="175" t="s">
        <v>11</v>
      </c>
      <c r="D23" s="141" t="s">
        <v>215</v>
      </c>
      <c r="E23" s="202" t="s">
        <v>203</v>
      </c>
      <c r="F23" s="148" t="s">
        <v>211</v>
      </c>
      <c r="G23" s="147">
        <v>24</v>
      </c>
      <c r="H23" s="176" t="s">
        <v>244</v>
      </c>
      <c r="I23" s="203" t="s">
        <v>216</v>
      </c>
      <c r="J23" s="198" t="s">
        <v>8</v>
      </c>
      <c r="K23" s="116" t="s">
        <v>220</v>
      </c>
      <c r="L23" s="95"/>
      <c r="M23" s="88"/>
      <c r="N23" s="103"/>
      <c r="O23" s="90"/>
      <c r="P23" s="91"/>
      <c r="Q23" s="90"/>
      <c r="R23" s="89"/>
      <c r="S23" s="90"/>
      <c r="T23" s="91"/>
      <c r="U23" s="92"/>
      <c r="V23" s="89"/>
      <c r="W23" s="92"/>
      <c r="Y23" s="93"/>
      <c r="Z23" s="94"/>
      <c r="AA23" s="167"/>
      <c r="AB23" s="167"/>
      <c r="AC23" s="167"/>
      <c r="AD23" s="167"/>
      <c r="AH23" s="26"/>
    </row>
    <row r="24" spans="1:34" s="84" customFormat="1" ht="33" customHeight="1" x14ac:dyDescent="0.3">
      <c r="A24" s="184">
        <v>16</v>
      </c>
      <c r="B24" s="201">
        <v>1953</v>
      </c>
      <c r="C24" s="175" t="s">
        <v>11</v>
      </c>
      <c r="D24" s="141" t="s">
        <v>217</v>
      </c>
      <c r="E24" s="202" t="s">
        <v>204</v>
      </c>
      <c r="F24" s="148">
        <v>300000</v>
      </c>
      <c r="G24" s="147">
        <v>24</v>
      </c>
      <c r="H24" s="176" t="s">
        <v>244</v>
      </c>
      <c r="I24" s="204">
        <v>6.09</v>
      </c>
      <c r="J24" s="198" t="s">
        <v>8</v>
      </c>
      <c r="K24" s="116" t="s">
        <v>320</v>
      </c>
      <c r="L24" s="95"/>
      <c r="M24" s="88"/>
      <c r="N24" s="103"/>
      <c r="O24" s="90"/>
      <c r="P24" s="91"/>
      <c r="Q24" s="90"/>
      <c r="R24" s="89"/>
      <c r="S24" s="90"/>
      <c r="T24" s="91"/>
      <c r="U24" s="92"/>
      <c r="V24" s="89"/>
      <c r="W24" s="92"/>
      <c r="Y24" s="93"/>
      <c r="Z24" s="94"/>
      <c r="AA24" s="167"/>
      <c r="AB24" s="167"/>
      <c r="AC24" s="167"/>
      <c r="AD24" s="167"/>
      <c r="AH24" s="26"/>
    </row>
    <row r="25" spans="1:34" s="84" customFormat="1" ht="33" customHeight="1" x14ac:dyDescent="0.3">
      <c r="A25" s="184">
        <v>17</v>
      </c>
      <c r="B25" s="201">
        <v>1955</v>
      </c>
      <c r="C25" s="175" t="s">
        <v>11</v>
      </c>
      <c r="D25" s="141">
        <v>9.06</v>
      </c>
      <c r="E25" s="205" t="s">
        <v>205</v>
      </c>
      <c r="F25" s="148">
        <v>300000</v>
      </c>
      <c r="G25" s="147">
        <v>16</v>
      </c>
      <c r="H25" s="176" t="s">
        <v>244</v>
      </c>
      <c r="I25" s="177" t="s">
        <v>21</v>
      </c>
      <c r="J25" s="198" t="s">
        <v>8</v>
      </c>
      <c r="K25" s="116" t="s">
        <v>222</v>
      </c>
      <c r="L25" s="95"/>
      <c r="M25" s="88"/>
      <c r="N25" s="103"/>
      <c r="O25" s="90"/>
      <c r="P25" s="91"/>
      <c r="Q25" s="90"/>
      <c r="R25" s="89"/>
      <c r="S25" s="90"/>
      <c r="T25" s="91"/>
      <c r="U25" s="92"/>
      <c r="V25" s="89"/>
      <c r="W25" s="92"/>
      <c r="Y25" s="93"/>
      <c r="Z25" s="94"/>
      <c r="AA25" s="167"/>
      <c r="AB25" s="167"/>
      <c r="AC25" s="167"/>
      <c r="AD25" s="167"/>
      <c r="AH25" s="26"/>
    </row>
    <row r="26" spans="1:34" s="84" customFormat="1" ht="33" customHeight="1" x14ac:dyDescent="0.3">
      <c r="A26" s="185">
        <v>18</v>
      </c>
      <c r="B26" s="201">
        <v>1956</v>
      </c>
      <c r="C26" s="175" t="s">
        <v>11</v>
      </c>
      <c r="D26" s="141">
        <v>4.0999999999999996</v>
      </c>
      <c r="E26" s="202" t="s">
        <v>206</v>
      </c>
      <c r="F26" s="148">
        <v>225000</v>
      </c>
      <c r="G26" s="147">
        <v>24</v>
      </c>
      <c r="H26" s="176" t="s">
        <v>244</v>
      </c>
      <c r="I26" s="177" t="s">
        <v>21</v>
      </c>
      <c r="J26" s="198" t="s">
        <v>8</v>
      </c>
      <c r="K26" s="116" t="s">
        <v>223</v>
      </c>
      <c r="L26" s="95"/>
      <c r="M26" s="88"/>
      <c r="N26" s="103"/>
      <c r="O26" s="90"/>
      <c r="P26" s="91"/>
      <c r="Q26" s="90"/>
      <c r="R26" s="89"/>
      <c r="S26" s="90"/>
      <c r="T26" s="91"/>
      <c r="U26" s="92"/>
      <c r="V26" s="89"/>
      <c r="W26" s="92"/>
      <c r="Y26" s="93"/>
      <c r="Z26" s="94"/>
      <c r="AA26" s="167"/>
      <c r="AB26" s="167"/>
      <c r="AC26" s="167"/>
      <c r="AD26" s="167"/>
      <c r="AH26" s="26"/>
    </row>
    <row r="27" spans="1:34" s="84" customFormat="1" ht="33" customHeight="1" x14ac:dyDescent="0.3">
      <c r="A27" s="184">
        <v>19</v>
      </c>
      <c r="B27" s="201">
        <v>1961</v>
      </c>
      <c r="C27" s="175" t="s">
        <v>11</v>
      </c>
      <c r="D27" s="141">
        <v>4.03</v>
      </c>
      <c r="E27" s="202" t="s">
        <v>207</v>
      </c>
      <c r="F27" s="148">
        <v>250000</v>
      </c>
      <c r="G27" s="147">
        <v>24</v>
      </c>
      <c r="H27" s="176" t="s">
        <v>244</v>
      </c>
      <c r="I27" s="177" t="s">
        <v>21</v>
      </c>
      <c r="J27" s="198" t="s">
        <v>8</v>
      </c>
      <c r="K27" s="116" t="s">
        <v>220</v>
      </c>
      <c r="L27" s="95"/>
      <c r="M27" s="88"/>
      <c r="N27" s="103"/>
      <c r="O27" s="90"/>
      <c r="P27" s="91"/>
      <c r="Q27" s="90"/>
      <c r="R27" s="89"/>
      <c r="S27" s="90"/>
      <c r="T27" s="91"/>
      <c r="U27" s="92"/>
      <c r="V27" s="89"/>
      <c r="W27" s="92"/>
      <c r="Y27" s="93"/>
      <c r="Z27" s="94"/>
      <c r="AA27" s="167"/>
      <c r="AB27" s="167"/>
      <c r="AC27" s="167"/>
      <c r="AD27" s="167"/>
      <c r="AH27" s="26"/>
    </row>
    <row r="28" spans="1:34" s="84" customFormat="1" ht="33" customHeight="1" x14ac:dyDescent="0.3">
      <c r="A28" s="184">
        <v>20</v>
      </c>
      <c r="B28" s="201">
        <v>1963</v>
      </c>
      <c r="C28" s="175" t="s">
        <v>11</v>
      </c>
      <c r="D28" s="141" t="s">
        <v>201</v>
      </c>
      <c r="E28" s="202" t="s">
        <v>208</v>
      </c>
      <c r="F28" s="148">
        <v>375000</v>
      </c>
      <c r="G28" s="147">
        <v>24</v>
      </c>
      <c r="H28" s="176" t="s">
        <v>244</v>
      </c>
      <c r="I28" s="177" t="s">
        <v>21</v>
      </c>
      <c r="J28" s="198" t="s">
        <v>8</v>
      </c>
      <c r="K28" s="116" t="s">
        <v>224</v>
      </c>
      <c r="L28" s="95"/>
      <c r="M28" s="88"/>
      <c r="N28" s="103"/>
      <c r="O28" s="90"/>
      <c r="P28" s="91"/>
      <c r="Q28" s="90"/>
      <c r="R28" s="89"/>
      <c r="S28" s="90"/>
      <c r="T28" s="91"/>
      <c r="U28" s="92"/>
      <c r="V28" s="89"/>
      <c r="W28" s="92"/>
      <c r="Y28" s="93"/>
      <c r="Z28" s="94"/>
      <c r="AA28" s="167"/>
      <c r="AB28" s="167"/>
      <c r="AC28" s="167"/>
      <c r="AD28" s="167"/>
      <c r="AH28" s="26"/>
    </row>
    <row r="29" spans="1:34" s="84" customFormat="1" ht="33" customHeight="1" x14ac:dyDescent="0.3">
      <c r="A29" s="185">
        <v>21</v>
      </c>
      <c r="B29" s="201">
        <v>1977</v>
      </c>
      <c r="C29" s="175" t="s">
        <v>11</v>
      </c>
      <c r="D29" s="141" t="s">
        <v>218</v>
      </c>
      <c r="E29" s="202" t="s">
        <v>209</v>
      </c>
      <c r="F29" s="148">
        <v>180000</v>
      </c>
      <c r="G29" s="147">
        <v>16</v>
      </c>
      <c r="H29" s="176" t="s">
        <v>244</v>
      </c>
      <c r="I29" s="204">
        <v>7.03</v>
      </c>
      <c r="J29" s="198" t="s">
        <v>8</v>
      </c>
      <c r="K29" s="116" t="s">
        <v>222</v>
      </c>
      <c r="L29" s="95"/>
      <c r="M29" s="88"/>
      <c r="N29" s="103"/>
      <c r="O29" s="90"/>
      <c r="P29" s="91"/>
      <c r="Q29" s="90"/>
      <c r="R29" s="89"/>
      <c r="S29" s="90"/>
      <c r="T29" s="91"/>
      <c r="U29" s="92"/>
      <c r="V29" s="89"/>
      <c r="W29" s="92"/>
      <c r="Y29" s="93"/>
      <c r="Z29" s="94"/>
      <c r="AA29" s="167"/>
      <c r="AB29" s="167"/>
      <c r="AC29" s="167"/>
      <c r="AD29" s="167"/>
      <c r="AH29" s="26"/>
    </row>
    <row r="30" spans="1:34" s="84" customFormat="1" ht="33" customHeight="1" x14ac:dyDescent="0.3">
      <c r="A30" s="184">
        <v>22</v>
      </c>
      <c r="B30" s="201">
        <v>1984</v>
      </c>
      <c r="C30" s="175" t="s">
        <v>11</v>
      </c>
      <c r="D30" s="141">
        <v>2.02</v>
      </c>
      <c r="E30" s="202" t="s">
        <v>210</v>
      </c>
      <c r="F30" s="148">
        <v>192200</v>
      </c>
      <c r="G30" s="147">
        <v>26</v>
      </c>
      <c r="H30" s="176" t="s">
        <v>244</v>
      </c>
      <c r="I30" s="177" t="s">
        <v>21</v>
      </c>
      <c r="J30" s="198" t="s">
        <v>8</v>
      </c>
      <c r="K30" s="116" t="s">
        <v>221</v>
      </c>
      <c r="L30" s="95"/>
      <c r="M30" s="88"/>
      <c r="N30" s="103"/>
      <c r="O30" s="90"/>
      <c r="P30" s="91"/>
      <c r="Q30" s="90"/>
      <c r="R30" s="89"/>
      <c r="S30" s="90"/>
      <c r="T30" s="91"/>
      <c r="U30" s="92"/>
      <c r="V30" s="89"/>
      <c r="W30" s="92"/>
      <c r="Y30" s="93"/>
      <c r="Z30" s="94"/>
      <c r="AA30" s="167"/>
      <c r="AB30" s="167"/>
      <c r="AC30" s="167"/>
      <c r="AD30" s="167"/>
      <c r="AH30" s="26"/>
    </row>
    <row r="31" spans="1:34" s="84" customFormat="1" ht="33" customHeight="1" x14ac:dyDescent="0.3">
      <c r="A31" s="184">
        <v>23</v>
      </c>
      <c r="B31" s="201">
        <v>1976</v>
      </c>
      <c r="C31" s="175" t="s">
        <v>11</v>
      </c>
      <c r="D31" s="141">
        <v>2.0299999999999998</v>
      </c>
      <c r="E31" s="108" t="s">
        <v>255</v>
      </c>
      <c r="F31" s="148">
        <v>300000</v>
      </c>
      <c r="G31" s="147">
        <v>24</v>
      </c>
      <c r="H31" s="176" t="s">
        <v>285</v>
      </c>
      <c r="I31" s="177" t="s">
        <v>21</v>
      </c>
      <c r="J31" s="198" t="s">
        <v>8</v>
      </c>
      <c r="K31" s="210">
        <v>47515</v>
      </c>
      <c r="L31" s="95"/>
      <c r="M31" s="88"/>
      <c r="N31" s="103"/>
      <c r="O31" s="90"/>
      <c r="P31" s="91"/>
      <c r="Q31" s="90"/>
      <c r="R31" s="89"/>
      <c r="S31" s="90"/>
      <c r="T31" s="91"/>
      <c r="U31" s="92"/>
      <c r="V31" s="89"/>
      <c r="W31" s="92"/>
      <c r="Y31" s="93"/>
      <c r="Z31" s="94"/>
      <c r="AA31" s="167"/>
      <c r="AB31" s="167"/>
      <c r="AC31" s="167"/>
      <c r="AD31" s="167"/>
      <c r="AH31" s="26"/>
    </row>
    <row r="32" spans="1:34" s="84" customFormat="1" ht="33" customHeight="1" thickBot="1" x14ac:dyDescent="0.35">
      <c r="A32" s="185">
        <v>24</v>
      </c>
      <c r="B32" s="201">
        <v>2008</v>
      </c>
      <c r="C32" s="175" t="s">
        <v>11</v>
      </c>
      <c r="D32" s="226" t="s">
        <v>318</v>
      </c>
      <c r="E32" s="202" t="s">
        <v>319</v>
      </c>
      <c r="F32" s="148">
        <v>350000</v>
      </c>
      <c r="G32" s="147">
        <v>24</v>
      </c>
      <c r="H32" s="176"/>
      <c r="I32" s="203" t="s">
        <v>321</v>
      </c>
      <c r="J32" s="198" t="s">
        <v>8</v>
      </c>
      <c r="K32" s="210">
        <v>47515</v>
      </c>
      <c r="L32" s="95"/>
      <c r="M32" s="88"/>
      <c r="N32" s="103"/>
      <c r="O32" s="90"/>
      <c r="P32" s="91"/>
      <c r="Q32" s="90"/>
      <c r="R32" s="89"/>
      <c r="S32" s="90"/>
      <c r="T32" s="91"/>
      <c r="U32" s="92"/>
      <c r="V32" s="89"/>
      <c r="W32" s="92"/>
      <c r="Y32" s="93"/>
      <c r="Z32" s="94"/>
      <c r="AA32" s="167"/>
      <c r="AB32" s="167"/>
      <c r="AC32" s="167"/>
      <c r="AD32" s="167"/>
      <c r="AH32" s="26"/>
    </row>
    <row r="33" spans="1:34" s="84" customFormat="1" ht="13.5" customHeight="1" thickBot="1" x14ac:dyDescent="0.35">
      <c r="A33" s="117" t="s">
        <v>56</v>
      </c>
      <c r="B33" s="194"/>
      <c r="C33" s="195"/>
      <c r="D33" s="196"/>
      <c r="E33" s="196"/>
      <c r="F33" s="196"/>
      <c r="G33" s="196"/>
      <c r="H33" s="196"/>
      <c r="I33" s="196"/>
      <c r="J33" s="196"/>
      <c r="K33" s="196"/>
      <c r="L33" s="95"/>
      <c r="M33" s="88"/>
      <c r="N33" s="103"/>
      <c r="O33" s="90"/>
      <c r="P33" s="91"/>
      <c r="Q33" s="90"/>
      <c r="R33" s="89"/>
      <c r="S33" s="90"/>
      <c r="T33" s="91"/>
      <c r="U33" s="92"/>
      <c r="V33" s="89"/>
      <c r="W33" s="92"/>
      <c r="Y33" s="93"/>
      <c r="Z33" s="94"/>
      <c r="AA33" s="167"/>
      <c r="AB33" s="167"/>
      <c r="AC33" s="167"/>
      <c r="AD33" s="167"/>
      <c r="AH33" s="26"/>
    </row>
    <row r="34" spans="1:34" s="84" customFormat="1" ht="12" hidden="1" customHeight="1" thickBot="1" x14ac:dyDescent="0.35">
      <c r="A34" s="104" t="s">
        <v>0</v>
      </c>
      <c r="B34" s="206"/>
      <c r="C34" s="207"/>
      <c r="D34" s="208"/>
      <c r="E34" s="208"/>
      <c r="F34" s="208"/>
      <c r="G34" s="208"/>
      <c r="H34" s="208"/>
      <c r="I34" s="208"/>
      <c r="J34" s="208"/>
      <c r="K34" s="208"/>
      <c r="L34" s="73"/>
      <c r="M34" s="73"/>
      <c r="N34" s="73"/>
      <c r="O34" s="73"/>
      <c r="P34" s="73"/>
      <c r="Q34" s="73"/>
      <c r="R34" s="73"/>
      <c r="S34" s="73"/>
      <c r="T34" s="73"/>
      <c r="U34" s="73"/>
      <c r="V34" s="73"/>
      <c r="W34" s="73"/>
      <c r="X34" s="73"/>
      <c r="Y34" s="73"/>
      <c r="Z34" s="74"/>
      <c r="AA34" s="168" t="e">
        <f>SUM(#REF!)+SUM(AA19:AA33)+AA5</f>
        <v>#REF!</v>
      </c>
      <c r="AB34" s="168" t="e">
        <f>SUM(#REF!)+SUM(AB19:AB33)+AB5</f>
        <v>#REF!</v>
      </c>
      <c r="AC34" s="168" t="e">
        <f>SUM(#REF!)+SUM(AC19:AC33)+AC5</f>
        <v>#REF!</v>
      </c>
      <c r="AD34" s="168" t="e">
        <f>SUM(#REF!)+SUM(AD19:AD33)+AD5</f>
        <v>#REF!</v>
      </c>
      <c r="AE34" s="25"/>
      <c r="AG34" s="26"/>
    </row>
    <row r="35" spans="1:34" s="84" customFormat="1" ht="45" customHeight="1" x14ac:dyDescent="0.3">
      <c r="A35" s="185">
        <v>25</v>
      </c>
      <c r="B35" s="201">
        <v>1973</v>
      </c>
      <c r="C35" s="175" t="s">
        <v>12</v>
      </c>
      <c r="D35" s="141">
        <v>4.03</v>
      </c>
      <c r="E35" s="108" t="s">
        <v>252</v>
      </c>
      <c r="F35" s="148">
        <v>300000</v>
      </c>
      <c r="G35" s="147">
        <v>30</v>
      </c>
      <c r="H35" s="176" t="s">
        <v>244</v>
      </c>
      <c r="I35" s="177" t="s">
        <v>21</v>
      </c>
      <c r="J35" s="209">
        <v>46249</v>
      </c>
      <c r="K35" s="210">
        <v>47058</v>
      </c>
      <c r="L35" s="95"/>
      <c r="M35" s="88"/>
      <c r="N35" s="103"/>
      <c r="O35" s="90"/>
      <c r="P35" s="91"/>
      <c r="Q35" s="90"/>
      <c r="R35" s="89"/>
      <c r="S35" s="90"/>
      <c r="T35" s="91"/>
      <c r="U35" s="92"/>
      <c r="V35" s="89"/>
      <c r="W35" s="92"/>
      <c r="Y35" s="93"/>
      <c r="Z35" s="94"/>
      <c r="AA35" s="167"/>
      <c r="AB35" s="167"/>
      <c r="AC35" s="167"/>
      <c r="AD35" s="167"/>
      <c r="AF35" s="163"/>
      <c r="AH35" s="26"/>
    </row>
    <row r="36" spans="1:34" s="84" customFormat="1" ht="45" customHeight="1" x14ac:dyDescent="0.3">
      <c r="A36" s="185">
        <v>26</v>
      </c>
      <c r="B36" s="201">
        <v>1974</v>
      </c>
      <c r="C36" s="175" t="s">
        <v>12</v>
      </c>
      <c r="D36" s="141">
        <v>5.0199999999999996</v>
      </c>
      <c r="E36" s="108" t="s">
        <v>253</v>
      </c>
      <c r="F36" s="148">
        <v>139900</v>
      </c>
      <c r="G36" s="147">
        <v>24</v>
      </c>
      <c r="H36" s="176" t="s">
        <v>244</v>
      </c>
      <c r="I36" s="177" t="s">
        <v>21</v>
      </c>
      <c r="J36" s="209">
        <v>46249</v>
      </c>
      <c r="K36" s="210">
        <v>47058</v>
      </c>
      <c r="L36" s="95"/>
      <c r="M36" s="88"/>
      <c r="N36" s="103"/>
      <c r="O36" s="90"/>
      <c r="P36" s="91"/>
      <c r="Q36" s="90"/>
      <c r="R36" s="89"/>
      <c r="S36" s="90"/>
      <c r="T36" s="91"/>
      <c r="U36" s="92"/>
      <c r="V36" s="89"/>
      <c r="W36" s="92"/>
      <c r="Y36" s="93"/>
      <c r="Z36" s="94"/>
      <c r="AA36" s="167"/>
      <c r="AB36" s="167"/>
      <c r="AC36" s="167"/>
      <c r="AD36" s="167"/>
      <c r="AF36" s="163"/>
      <c r="AH36" s="26"/>
    </row>
    <row r="37" spans="1:34" s="84" customFormat="1" ht="45" customHeight="1" x14ac:dyDescent="0.3">
      <c r="A37" s="185">
        <v>27</v>
      </c>
      <c r="B37" s="201">
        <v>1975</v>
      </c>
      <c r="C37" s="175" t="s">
        <v>12</v>
      </c>
      <c r="D37" s="141">
        <v>2.0099999999999998</v>
      </c>
      <c r="E37" s="108" t="s">
        <v>254</v>
      </c>
      <c r="F37" s="148">
        <v>250000</v>
      </c>
      <c r="G37" s="147">
        <v>36</v>
      </c>
      <c r="H37" s="176" t="s">
        <v>238</v>
      </c>
      <c r="I37" s="177" t="s">
        <v>21</v>
      </c>
      <c r="J37" s="209">
        <v>46371</v>
      </c>
      <c r="K37" s="210">
        <v>47150</v>
      </c>
      <c r="L37" s="95"/>
      <c r="M37" s="88"/>
      <c r="N37" s="103"/>
      <c r="O37" s="90"/>
      <c r="P37" s="91"/>
      <c r="Q37" s="90"/>
      <c r="R37" s="89"/>
      <c r="S37" s="90"/>
      <c r="T37" s="91"/>
      <c r="U37" s="92"/>
      <c r="V37" s="89"/>
      <c r="W37" s="92"/>
      <c r="Y37" s="93"/>
      <c r="Z37" s="94"/>
      <c r="AA37" s="167"/>
      <c r="AB37" s="167"/>
      <c r="AC37" s="167"/>
      <c r="AD37" s="167"/>
      <c r="AF37" s="163"/>
      <c r="AH37" s="26"/>
    </row>
    <row r="38" spans="1:34" s="84" customFormat="1" ht="45" customHeight="1" x14ac:dyDescent="0.3">
      <c r="A38" s="185">
        <v>28</v>
      </c>
      <c r="B38" s="201">
        <v>1976</v>
      </c>
      <c r="C38" s="175" t="s">
        <v>12</v>
      </c>
      <c r="D38" s="141">
        <v>2.0299999999999998</v>
      </c>
      <c r="E38" s="108" t="s">
        <v>255</v>
      </c>
      <c r="F38" s="148">
        <v>300000</v>
      </c>
      <c r="G38" s="147">
        <v>24</v>
      </c>
      <c r="H38" s="176" t="s">
        <v>285</v>
      </c>
      <c r="I38" s="177" t="s">
        <v>21</v>
      </c>
      <c r="J38" s="209">
        <v>46371</v>
      </c>
      <c r="K38" s="210">
        <v>47150</v>
      </c>
      <c r="L38" s="95"/>
      <c r="M38" s="88"/>
      <c r="N38" s="103"/>
      <c r="O38" s="90"/>
      <c r="P38" s="91"/>
      <c r="Q38" s="90"/>
      <c r="R38" s="89"/>
      <c r="S38" s="90"/>
      <c r="T38" s="91"/>
      <c r="U38" s="92"/>
      <c r="V38" s="89"/>
      <c r="W38" s="92"/>
      <c r="Y38" s="93"/>
      <c r="Z38" s="94"/>
      <c r="AA38" s="167"/>
      <c r="AB38" s="167"/>
      <c r="AC38" s="167"/>
      <c r="AD38" s="167"/>
      <c r="AF38" s="163"/>
      <c r="AH38" s="26"/>
    </row>
    <row r="39" spans="1:34" s="84" customFormat="1" ht="45" customHeight="1" x14ac:dyDescent="0.3">
      <c r="A39" s="185">
        <v>29</v>
      </c>
      <c r="B39" s="201">
        <v>1979</v>
      </c>
      <c r="C39" s="175" t="s">
        <v>12</v>
      </c>
      <c r="D39" s="141" t="s">
        <v>276</v>
      </c>
      <c r="E39" s="108" t="s">
        <v>256</v>
      </c>
      <c r="F39" s="148">
        <v>300000</v>
      </c>
      <c r="G39" s="147">
        <v>24</v>
      </c>
      <c r="H39" s="176"/>
      <c r="I39" s="177" t="s">
        <v>21</v>
      </c>
      <c r="J39" s="209">
        <v>46522</v>
      </c>
      <c r="K39" s="210">
        <v>47331</v>
      </c>
      <c r="L39" s="95"/>
      <c r="M39" s="88"/>
      <c r="N39" s="103"/>
      <c r="O39" s="90"/>
      <c r="P39" s="91"/>
      <c r="Q39" s="90"/>
      <c r="R39" s="89"/>
      <c r="S39" s="90"/>
      <c r="T39" s="91"/>
      <c r="U39" s="92"/>
      <c r="V39" s="89"/>
      <c r="W39" s="92"/>
      <c r="Y39" s="93"/>
      <c r="Z39" s="94"/>
      <c r="AA39" s="167"/>
      <c r="AB39" s="167"/>
      <c r="AC39" s="167"/>
      <c r="AD39" s="167"/>
      <c r="AF39" s="163"/>
      <c r="AH39" s="26"/>
    </row>
    <row r="40" spans="1:34" s="84" customFormat="1" ht="45" customHeight="1" x14ac:dyDescent="0.3">
      <c r="A40" s="185">
        <v>30</v>
      </c>
      <c r="B40" s="201">
        <v>1980</v>
      </c>
      <c r="C40" s="175" t="s">
        <v>12</v>
      </c>
      <c r="D40" s="226" t="s">
        <v>301</v>
      </c>
      <c r="E40" s="108" t="s">
        <v>303</v>
      </c>
      <c r="F40" s="228">
        <v>175000</v>
      </c>
      <c r="G40" s="229">
        <v>18</v>
      </c>
      <c r="H40" s="230"/>
      <c r="I40" s="116" t="s">
        <v>304</v>
      </c>
      <c r="J40" s="209">
        <v>46888</v>
      </c>
      <c r="K40" s="210">
        <v>47696</v>
      </c>
      <c r="L40" s="95"/>
      <c r="M40" s="88"/>
      <c r="N40" s="103"/>
      <c r="O40" s="90"/>
      <c r="P40" s="91"/>
      <c r="Q40" s="90"/>
      <c r="R40" s="89"/>
      <c r="S40" s="90"/>
      <c r="T40" s="91"/>
      <c r="U40" s="92"/>
      <c r="V40" s="89"/>
      <c r="W40" s="92"/>
      <c r="Y40" s="93"/>
      <c r="Z40" s="94"/>
      <c r="AA40" s="167"/>
      <c r="AB40" s="167"/>
      <c r="AC40" s="167"/>
      <c r="AD40" s="167"/>
      <c r="AF40" s="163"/>
      <c r="AH40" s="26"/>
    </row>
    <row r="41" spans="1:34" s="84" customFormat="1" ht="45" customHeight="1" x14ac:dyDescent="0.3">
      <c r="A41" s="185">
        <v>31</v>
      </c>
      <c r="B41" s="201">
        <v>1981</v>
      </c>
      <c r="C41" s="175" t="s">
        <v>12</v>
      </c>
      <c r="D41" s="141">
        <v>5.1100000000000003</v>
      </c>
      <c r="E41" s="108" t="s">
        <v>257</v>
      </c>
      <c r="F41" s="148">
        <v>250000</v>
      </c>
      <c r="G41" s="147">
        <v>36</v>
      </c>
      <c r="H41" s="176"/>
      <c r="I41" s="177" t="s">
        <v>21</v>
      </c>
      <c r="J41" s="209">
        <v>46522</v>
      </c>
      <c r="K41" s="210">
        <v>47331</v>
      </c>
      <c r="L41" s="95"/>
      <c r="M41" s="88"/>
      <c r="N41" s="103"/>
      <c r="O41" s="90"/>
      <c r="P41" s="91"/>
      <c r="Q41" s="90"/>
      <c r="R41" s="89"/>
      <c r="S41" s="90"/>
      <c r="T41" s="91"/>
      <c r="U41" s="92"/>
      <c r="V41" s="89"/>
      <c r="W41" s="92"/>
      <c r="Y41" s="93"/>
      <c r="Z41" s="94"/>
      <c r="AA41" s="167"/>
      <c r="AB41" s="167"/>
      <c r="AC41" s="167"/>
      <c r="AD41" s="167"/>
      <c r="AF41" s="163"/>
      <c r="AH41" s="26"/>
    </row>
    <row r="42" spans="1:34" s="84" customFormat="1" ht="45" customHeight="1" x14ac:dyDescent="0.3">
      <c r="A42" s="185">
        <v>32</v>
      </c>
      <c r="B42" s="201">
        <v>1982</v>
      </c>
      <c r="C42" s="175" t="s">
        <v>12</v>
      </c>
      <c r="D42" s="141" t="s">
        <v>277</v>
      </c>
      <c r="E42" s="108" t="s">
        <v>258</v>
      </c>
      <c r="F42" s="148">
        <v>200000</v>
      </c>
      <c r="G42" s="147">
        <v>24</v>
      </c>
      <c r="H42" s="176"/>
      <c r="I42" s="177" t="s">
        <v>21</v>
      </c>
      <c r="J42" s="209">
        <v>46888</v>
      </c>
      <c r="K42" s="210">
        <v>47696</v>
      </c>
      <c r="L42" s="95"/>
      <c r="M42" s="88"/>
      <c r="N42" s="103"/>
      <c r="O42" s="90"/>
      <c r="P42" s="91"/>
      <c r="Q42" s="90"/>
      <c r="R42" s="89"/>
      <c r="S42" s="90"/>
      <c r="T42" s="91"/>
      <c r="U42" s="92"/>
      <c r="V42" s="89"/>
      <c r="W42" s="92"/>
      <c r="Y42" s="93"/>
      <c r="Z42" s="94"/>
      <c r="AA42" s="167"/>
      <c r="AB42" s="167"/>
      <c r="AC42" s="167"/>
      <c r="AD42" s="167"/>
      <c r="AF42" s="163"/>
      <c r="AH42" s="26"/>
    </row>
    <row r="43" spans="1:34" s="84" customFormat="1" ht="45" customHeight="1" x14ac:dyDescent="0.3">
      <c r="A43" s="185">
        <v>33</v>
      </c>
      <c r="B43" s="201">
        <v>1983</v>
      </c>
      <c r="C43" s="175" t="s">
        <v>12</v>
      </c>
      <c r="D43" s="141" t="s">
        <v>278</v>
      </c>
      <c r="E43" s="108" t="s">
        <v>259</v>
      </c>
      <c r="F43" s="148">
        <v>345000</v>
      </c>
      <c r="G43" s="147">
        <v>36</v>
      </c>
      <c r="H43" s="176"/>
      <c r="I43" s="177" t="s">
        <v>21</v>
      </c>
      <c r="J43" s="209">
        <v>46888</v>
      </c>
      <c r="K43" s="210">
        <v>47696</v>
      </c>
      <c r="L43" s="95"/>
      <c r="M43" s="88"/>
      <c r="N43" s="103"/>
      <c r="O43" s="90"/>
      <c r="P43" s="91"/>
      <c r="Q43" s="90"/>
      <c r="R43" s="89"/>
      <c r="S43" s="90"/>
      <c r="T43" s="91"/>
      <c r="U43" s="92"/>
      <c r="V43" s="89"/>
      <c r="W43" s="92"/>
      <c r="Y43" s="93"/>
      <c r="Z43" s="94"/>
      <c r="AA43" s="167"/>
      <c r="AB43" s="167"/>
      <c r="AC43" s="167"/>
      <c r="AD43" s="167"/>
      <c r="AF43" s="163"/>
      <c r="AH43" s="26"/>
    </row>
    <row r="44" spans="1:34" s="84" customFormat="1" ht="45" customHeight="1" x14ac:dyDescent="0.3">
      <c r="A44" s="185">
        <v>34</v>
      </c>
      <c r="B44" s="201">
        <v>1985</v>
      </c>
      <c r="C44" s="175" t="s">
        <v>12</v>
      </c>
      <c r="D44" s="141" t="s">
        <v>279</v>
      </c>
      <c r="E44" s="108" t="s">
        <v>260</v>
      </c>
      <c r="F44" s="148">
        <v>120000</v>
      </c>
      <c r="G44" s="147">
        <v>24</v>
      </c>
      <c r="H44" s="176"/>
      <c r="I44" s="177" t="s">
        <v>21</v>
      </c>
      <c r="J44" s="209">
        <v>46522</v>
      </c>
      <c r="K44" s="210">
        <v>47331</v>
      </c>
      <c r="L44" s="95"/>
      <c r="M44" s="88"/>
      <c r="N44" s="103"/>
      <c r="O44" s="90"/>
      <c r="P44" s="91"/>
      <c r="Q44" s="90"/>
      <c r="R44" s="89"/>
      <c r="S44" s="90"/>
      <c r="T44" s="91"/>
      <c r="U44" s="92"/>
      <c r="V44" s="89"/>
      <c r="W44" s="92"/>
      <c r="Y44" s="93"/>
      <c r="Z44" s="94"/>
      <c r="AA44" s="167"/>
      <c r="AB44" s="167"/>
      <c r="AC44" s="167"/>
      <c r="AD44" s="167"/>
      <c r="AF44" s="163"/>
      <c r="AH44" s="26"/>
    </row>
    <row r="45" spans="1:34" s="84" customFormat="1" ht="45" customHeight="1" x14ac:dyDescent="0.3">
      <c r="A45" s="185">
        <v>35</v>
      </c>
      <c r="B45" s="201">
        <v>1986</v>
      </c>
      <c r="C45" s="175" t="s">
        <v>12</v>
      </c>
      <c r="D45" s="141" t="s">
        <v>280</v>
      </c>
      <c r="E45" s="108" t="s">
        <v>261</v>
      </c>
      <c r="F45" s="148">
        <v>225000</v>
      </c>
      <c r="G45" s="147">
        <v>18</v>
      </c>
      <c r="H45" s="176"/>
      <c r="I45" s="177" t="s">
        <v>21</v>
      </c>
      <c r="J45" s="209">
        <v>46888</v>
      </c>
      <c r="K45" s="210">
        <v>47696</v>
      </c>
      <c r="L45" s="95"/>
      <c r="M45" s="88"/>
      <c r="N45" s="103"/>
      <c r="O45" s="90"/>
      <c r="P45" s="91"/>
      <c r="Q45" s="90"/>
      <c r="R45" s="89"/>
      <c r="S45" s="90"/>
      <c r="T45" s="91"/>
      <c r="U45" s="92"/>
      <c r="V45" s="89"/>
      <c r="W45" s="92"/>
      <c r="Y45" s="93"/>
      <c r="Z45" s="94"/>
      <c r="AA45" s="167"/>
      <c r="AB45" s="167"/>
      <c r="AC45" s="167"/>
      <c r="AD45" s="167"/>
      <c r="AF45" s="163"/>
      <c r="AH45" s="26"/>
    </row>
    <row r="46" spans="1:34" s="84" customFormat="1" ht="45" customHeight="1" x14ac:dyDescent="0.3">
      <c r="A46" s="185">
        <v>36</v>
      </c>
      <c r="B46" s="201">
        <v>1990</v>
      </c>
      <c r="C46" s="175" t="s">
        <v>12</v>
      </c>
      <c r="D46" s="141">
        <v>4.0199999999999996</v>
      </c>
      <c r="E46" s="108" t="s">
        <v>262</v>
      </c>
      <c r="F46" s="148">
        <v>60000</v>
      </c>
      <c r="G46" s="147">
        <v>9</v>
      </c>
      <c r="H46" s="176"/>
      <c r="I46" s="177" t="s">
        <v>21</v>
      </c>
      <c r="J46" s="209">
        <v>46614</v>
      </c>
      <c r="K46" s="210">
        <v>47423</v>
      </c>
      <c r="L46" s="95"/>
      <c r="M46" s="88"/>
      <c r="N46" s="103"/>
      <c r="O46" s="90"/>
      <c r="P46" s="91"/>
      <c r="Q46" s="90"/>
      <c r="R46" s="89"/>
      <c r="S46" s="90"/>
      <c r="T46" s="91"/>
      <c r="U46" s="92"/>
      <c r="V46" s="89"/>
      <c r="W46" s="92"/>
      <c r="Y46" s="93"/>
      <c r="Z46" s="94"/>
      <c r="AA46" s="167"/>
      <c r="AB46" s="167"/>
      <c r="AC46" s="167"/>
      <c r="AD46" s="167"/>
      <c r="AF46" s="163"/>
      <c r="AH46" s="26"/>
    </row>
    <row r="47" spans="1:34" s="84" customFormat="1" ht="45" customHeight="1" x14ac:dyDescent="0.3">
      <c r="A47" s="185">
        <v>37</v>
      </c>
      <c r="B47" s="201">
        <v>1991</v>
      </c>
      <c r="C47" s="175" t="s">
        <v>12</v>
      </c>
      <c r="D47" s="141">
        <v>1.03</v>
      </c>
      <c r="E47" s="108" t="s">
        <v>263</v>
      </c>
      <c r="F47" s="148">
        <v>350000</v>
      </c>
      <c r="G47" s="147">
        <v>36</v>
      </c>
      <c r="H47" s="176"/>
      <c r="I47" s="177" t="s">
        <v>21</v>
      </c>
      <c r="J47" s="209">
        <v>46888</v>
      </c>
      <c r="K47" s="210">
        <v>47696</v>
      </c>
      <c r="L47" s="95"/>
      <c r="M47" s="88"/>
      <c r="N47" s="103"/>
      <c r="O47" s="90"/>
      <c r="P47" s="91"/>
      <c r="Q47" s="90"/>
      <c r="R47" s="89"/>
      <c r="S47" s="90"/>
      <c r="T47" s="91"/>
      <c r="U47" s="92"/>
      <c r="V47" s="89"/>
      <c r="W47" s="92"/>
      <c r="Y47" s="93"/>
      <c r="Z47" s="94"/>
      <c r="AA47" s="167"/>
      <c r="AB47" s="167"/>
      <c r="AC47" s="167"/>
      <c r="AD47" s="167"/>
      <c r="AF47" s="163"/>
      <c r="AH47" s="26"/>
    </row>
    <row r="48" spans="1:34" s="84" customFormat="1" ht="45" customHeight="1" x14ac:dyDescent="0.3">
      <c r="A48" s="185">
        <v>38</v>
      </c>
      <c r="B48" s="201">
        <v>1992</v>
      </c>
      <c r="C48" s="175" t="s">
        <v>12</v>
      </c>
      <c r="D48" s="141">
        <v>6.03</v>
      </c>
      <c r="E48" s="108" t="s">
        <v>264</v>
      </c>
      <c r="F48" s="148">
        <v>175000</v>
      </c>
      <c r="G48" s="147">
        <v>24</v>
      </c>
      <c r="H48" s="176"/>
      <c r="I48" s="177" t="s">
        <v>21</v>
      </c>
      <c r="J48" s="209">
        <v>46888</v>
      </c>
      <c r="K48" s="210">
        <v>47696</v>
      </c>
      <c r="L48" s="95"/>
      <c r="M48" s="88"/>
      <c r="N48" s="103"/>
      <c r="O48" s="90"/>
      <c r="P48" s="91"/>
      <c r="Q48" s="90"/>
      <c r="R48" s="89"/>
      <c r="S48" s="90"/>
      <c r="T48" s="91"/>
      <c r="U48" s="92"/>
      <c r="V48" s="89"/>
      <c r="W48" s="92"/>
      <c r="Y48" s="93"/>
      <c r="Z48" s="94"/>
      <c r="AA48" s="167"/>
      <c r="AB48" s="167"/>
      <c r="AC48" s="167"/>
      <c r="AD48" s="167"/>
      <c r="AF48" s="163"/>
      <c r="AH48" s="26"/>
    </row>
    <row r="49" spans="1:34" s="84" customFormat="1" ht="45" customHeight="1" x14ac:dyDescent="0.3">
      <c r="A49" s="185">
        <v>39</v>
      </c>
      <c r="B49" s="201">
        <v>1993</v>
      </c>
      <c r="C49" s="175" t="s">
        <v>12</v>
      </c>
      <c r="D49" s="141">
        <v>8.11</v>
      </c>
      <c r="E49" s="108" t="s">
        <v>265</v>
      </c>
      <c r="F49" s="148">
        <v>400000</v>
      </c>
      <c r="G49" s="147">
        <v>36</v>
      </c>
      <c r="H49" s="176"/>
      <c r="I49" s="177" t="s">
        <v>21</v>
      </c>
      <c r="J49" s="209">
        <v>46888</v>
      </c>
      <c r="K49" s="210">
        <v>47696</v>
      </c>
      <c r="L49" s="95"/>
      <c r="M49" s="88"/>
      <c r="N49" s="103"/>
      <c r="O49" s="90"/>
      <c r="P49" s="91"/>
      <c r="Q49" s="90"/>
      <c r="R49" s="89"/>
      <c r="S49" s="90"/>
      <c r="T49" s="91"/>
      <c r="U49" s="92"/>
      <c r="V49" s="89"/>
      <c r="W49" s="92"/>
      <c r="Y49" s="93"/>
      <c r="Z49" s="94"/>
      <c r="AA49" s="167"/>
      <c r="AB49" s="167"/>
      <c r="AC49" s="167"/>
      <c r="AD49" s="167"/>
      <c r="AF49" s="163"/>
      <c r="AH49" s="26"/>
    </row>
    <row r="50" spans="1:34" s="84" customFormat="1" ht="45" customHeight="1" x14ac:dyDescent="0.3">
      <c r="A50" s="185">
        <v>40</v>
      </c>
      <c r="B50" s="201">
        <v>1994</v>
      </c>
      <c r="C50" s="175" t="s">
        <v>12</v>
      </c>
      <c r="D50" s="141">
        <v>9.11</v>
      </c>
      <c r="E50" s="108" t="s">
        <v>266</v>
      </c>
      <c r="F50" s="148">
        <v>225000</v>
      </c>
      <c r="G50" s="147">
        <v>24</v>
      </c>
      <c r="H50" s="176"/>
      <c r="I50" s="177" t="s">
        <v>21</v>
      </c>
      <c r="J50" s="209">
        <v>46888</v>
      </c>
      <c r="K50" s="210">
        <v>47696</v>
      </c>
      <c r="L50" s="95"/>
      <c r="M50" s="88"/>
      <c r="N50" s="103"/>
      <c r="O50" s="90"/>
      <c r="P50" s="91"/>
      <c r="Q50" s="90"/>
      <c r="R50" s="89"/>
      <c r="S50" s="90"/>
      <c r="T50" s="91"/>
      <c r="U50" s="92"/>
      <c r="V50" s="89"/>
      <c r="W50" s="92"/>
      <c r="Y50" s="93"/>
      <c r="Z50" s="94"/>
      <c r="AA50" s="167"/>
      <c r="AB50" s="167"/>
      <c r="AC50" s="167"/>
      <c r="AD50" s="167"/>
      <c r="AF50" s="163"/>
      <c r="AH50" s="26"/>
    </row>
    <row r="51" spans="1:34" s="84" customFormat="1" ht="45" customHeight="1" x14ac:dyDescent="0.3">
      <c r="A51" s="185">
        <v>41</v>
      </c>
      <c r="B51" s="201">
        <v>1996</v>
      </c>
      <c r="C51" s="175" t="s">
        <v>12</v>
      </c>
      <c r="D51" s="141">
        <v>9.1</v>
      </c>
      <c r="E51" s="108" t="s">
        <v>268</v>
      </c>
      <c r="F51" s="148">
        <v>400000</v>
      </c>
      <c r="G51" s="147">
        <v>30</v>
      </c>
      <c r="H51" s="176"/>
      <c r="I51" s="177" t="s">
        <v>21</v>
      </c>
      <c r="J51" s="209">
        <v>46888</v>
      </c>
      <c r="K51" s="210">
        <v>47696</v>
      </c>
      <c r="L51" s="95"/>
      <c r="M51" s="88"/>
      <c r="N51" s="103"/>
      <c r="O51" s="90"/>
      <c r="P51" s="91"/>
      <c r="Q51" s="90"/>
      <c r="R51" s="89"/>
      <c r="S51" s="90"/>
      <c r="T51" s="91"/>
      <c r="U51" s="92"/>
      <c r="V51" s="89"/>
      <c r="W51" s="92"/>
      <c r="Y51" s="93"/>
      <c r="Z51" s="94"/>
      <c r="AA51" s="167"/>
      <c r="AB51" s="167"/>
      <c r="AC51" s="167"/>
      <c r="AD51" s="167"/>
      <c r="AF51" s="163"/>
      <c r="AH51" s="26"/>
    </row>
    <row r="52" spans="1:34" s="84" customFormat="1" ht="45" customHeight="1" x14ac:dyDescent="0.3">
      <c r="A52" s="185">
        <v>42</v>
      </c>
      <c r="B52" s="201">
        <v>1997</v>
      </c>
      <c r="C52" s="175" t="s">
        <v>12</v>
      </c>
      <c r="D52" s="141">
        <v>9.0299999999999994</v>
      </c>
      <c r="E52" s="108" t="s">
        <v>269</v>
      </c>
      <c r="F52" s="148">
        <v>320000</v>
      </c>
      <c r="G52" s="147">
        <v>15</v>
      </c>
      <c r="H52" s="176"/>
      <c r="I52" s="177" t="s">
        <v>21</v>
      </c>
      <c r="J52" s="209">
        <v>46888</v>
      </c>
      <c r="K52" s="210">
        <v>47696</v>
      </c>
      <c r="L52" s="95"/>
      <c r="M52" s="88"/>
      <c r="N52" s="103"/>
      <c r="O52" s="90"/>
      <c r="P52" s="91"/>
      <c r="Q52" s="90"/>
      <c r="R52" s="89"/>
      <c r="S52" s="90"/>
      <c r="T52" s="91"/>
      <c r="U52" s="92"/>
      <c r="V52" s="89"/>
      <c r="W52" s="92"/>
      <c r="Y52" s="93"/>
      <c r="Z52" s="94"/>
      <c r="AA52" s="167"/>
      <c r="AB52" s="167"/>
      <c r="AC52" s="167"/>
      <c r="AD52" s="167"/>
      <c r="AF52" s="163"/>
      <c r="AH52" s="26"/>
    </row>
    <row r="53" spans="1:34" s="84" customFormat="1" ht="45" customHeight="1" x14ac:dyDescent="0.3">
      <c r="A53" s="185">
        <v>43</v>
      </c>
      <c r="B53" s="201">
        <v>1998</v>
      </c>
      <c r="C53" s="175" t="s">
        <v>12</v>
      </c>
      <c r="D53" s="141">
        <v>5.04</v>
      </c>
      <c r="E53" s="108" t="s">
        <v>270</v>
      </c>
      <c r="F53" s="148">
        <v>100000</v>
      </c>
      <c r="G53" s="147">
        <v>24</v>
      </c>
      <c r="H53" s="176"/>
      <c r="I53" s="177" t="s">
        <v>21</v>
      </c>
      <c r="J53" s="209">
        <v>46888</v>
      </c>
      <c r="K53" s="210">
        <v>47696</v>
      </c>
      <c r="L53" s="95"/>
      <c r="M53" s="88"/>
      <c r="N53" s="103"/>
      <c r="O53" s="90"/>
      <c r="P53" s="91"/>
      <c r="Q53" s="90"/>
      <c r="R53" s="89"/>
      <c r="S53" s="90"/>
      <c r="T53" s="91"/>
      <c r="U53" s="92"/>
      <c r="V53" s="89"/>
      <c r="W53" s="92"/>
      <c r="Y53" s="93"/>
      <c r="Z53" s="94"/>
      <c r="AA53" s="167"/>
      <c r="AB53" s="167"/>
      <c r="AC53" s="167"/>
      <c r="AD53" s="167"/>
      <c r="AF53" s="163"/>
      <c r="AH53" s="26"/>
    </row>
    <row r="54" spans="1:34" s="84" customFormat="1" ht="45" customHeight="1" x14ac:dyDescent="0.3">
      <c r="A54" s="185">
        <v>44</v>
      </c>
      <c r="B54" s="201">
        <v>2005</v>
      </c>
      <c r="C54" s="175" t="s">
        <v>12</v>
      </c>
      <c r="D54" s="141">
        <v>8.0399999999999991</v>
      </c>
      <c r="E54" s="108" t="s">
        <v>272</v>
      </c>
      <c r="F54" s="148">
        <v>150000</v>
      </c>
      <c r="G54" s="147">
        <v>12</v>
      </c>
      <c r="H54" s="176"/>
      <c r="I54" s="177" t="s">
        <v>21</v>
      </c>
      <c r="J54" s="209">
        <v>46888</v>
      </c>
      <c r="K54" s="210">
        <v>47696</v>
      </c>
      <c r="L54" s="95"/>
      <c r="M54" s="88"/>
      <c r="N54" s="103"/>
      <c r="O54" s="90"/>
      <c r="P54" s="91"/>
      <c r="Q54" s="90"/>
      <c r="R54" s="89"/>
      <c r="S54" s="90"/>
      <c r="T54" s="91"/>
      <c r="U54" s="92"/>
      <c r="V54" s="89"/>
      <c r="W54" s="92"/>
      <c r="Y54" s="93"/>
      <c r="Z54" s="94"/>
      <c r="AA54" s="167" t="e">
        <f>SUM(#REF!)+AA34</f>
        <v>#REF!</v>
      </c>
      <c r="AB54" s="167" t="e">
        <f>SUM(#REF!)+AB34</f>
        <v>#REF!</v>
      </c>
      <c r="AC54" s="167" t="e">
        <f>SUM(#REF!)+AC34</f>
        <v>#REF!</v>
      </c>
      <c r="AD54" s="167"/>
      <c r="AE54" s="84" t="e">
        <f>SUM(AA54:AC54)</f>
        <v>#REF!</v>
      </c>
      <c r="AF54" s="163"/>
      <c r="AH54" s="26"/>
    </row>
    <row r="55" spans="1:34" s="84" customFormat="1" ht="45" customHeight="1" x14ac:dyDescent="0.3">
      <c r="A55" s="185">
        <v>45</v>
      </c>
      <c r="B55" s="201">
        <v>2006</v>
      </c>
      <c r="C55" s="175" t="s">
        <v>12</v>
      </c>
      <c r="D55" s="141">
        <v>9.1300000000000008</v>
      </c>
      <c r="E55" s="108" t="s">
        <v>273</v>
      </c>
      <c r="F55" s="148">
        <v>320000</v>
      </c>
      <c r="G55" s="147">
        <v>24</v>
      </c>
      <c r="H55" s="176"/>
      <c r="I55" s="177" t="s">
        <v>21</v>
      </c>
      <c r="J55" s="209">
        <v>46888</v>
      </c>
      <c r="K55" s="210">
        <v>47696</v>
      </c>
      <c r="L55" s="95"/>
      <c r="M55" s="88"/>
      <c r="N55" s="103"/>
      <c r="O55" s="90"/>
      <c r="P55" s="91"/>
      <c r="Q55" s="90"/>
      <c r="R55" s="89"/>
      <c r="S55" s="90"/>
      <c r="T55" s="91"/>
      <c r="U55" s="92"/>
      <c r="V55" s="89"/>
      <c r="W55" s="92"/>
      <c r="Y55" s="93"/>
      <c r="Z55" s="94"/>
      <c r="AA55" s="167"/>
      <c r="AB55" s="167"/>
      <c r="AC55" s="167"/>
      <c r="AD55" s="167"/>
      <c r="AF55" s="163"/>
      <c r="AH55" s="26"/>
    </row>
    <row r="56" spans="1:34" s="84" customFormat="1" ht="45" customHeight="1" x14ac:dyDescent="0.3">
      <c r="A56" s="185">
        <v>46</v>
      </c>
      <c r="B56" s="201">
        <v>2013</v>
      </c>
      <c r="C56" s="175" t="s">
        <v>12</v>
      </c>
      <c r="D56" s="141" t="s">
        <v>305</v>
      </c>
      <c r="E56" s="108" t="s">
        <v>306</v>
      </c>
      <c r="F56" s="148">
        <v>200000</v>
      </c>
      <c r="G56" s="147">
        <v>24</v>
      </c>
      <c r="H56" s="176"/>
      <c r="I56" s="177" t="s">
        <v>21</v>
      </c>
      <c r="J56" s="209">
        <v>46888</v>
      </c>
      <c r="K56" s="210">
        <v>47696</v>
      </c>
      <c r="L56" s="95"/>
      <c r="M56" s="88"/>
      <c r="N56" s="103"/>
      <c r="O56" s="90"/>
      <c r="P56" s="91"/>
      <c r="Q56" s="90"/>
      <c r="R56" s="89"/>
      <c r="S56" s="90"/>
      <c r="T56" s="91"/>
      <c r="U56" s="92"/>
      <c r="V56" s="89"/>
      <c r="W56" s="92"/>
      <c r="Y56" s="93"/>
      <c r="Z56" s="94"/>
      <c r="AA56" s="167"/>
      <c r="AB56" s="167"/>
      <c r="AC56" s="167"/>
      <c r="AD56" s="167"/>
      <c r="AF56" s="163"/>
      <c r="AH56" s="26"/>
    </row>
    <row r="57" spans="1:34" s="84" customFormat="1" ht="45" customHeight="1" x14ac:dyDescent="0.3">
      <c r="A57" s="185">
        <v>47</v>
      </c>
      <c r="B57" s="201">
        <v>2014</v>
      </c>
      <c r="C57" s="175" t="s">
        <v>12</v>
      </c>
      <c r="D57" s="226" t="s">
        <v>307</v>
      </c>
      <c r="E57" s="108" t="s">
        <v>308</v>
      </c>
      <c r="F57" s="148">
        <v>200000</v>
      </c>
      <c r="G57" s="147">
        <v>24</v>
      </c>
      <c r="H57" s="176"/>
      <c r="I57" s="177" t="s">
        <v>21</v>
      </c>
      <c r="J57" s="209">
        <v>46888</v>
      </c>
      <c r="K57" s="210">
        <v>47696</v>
      </c>
      <c r="L57" s="95"/>
      <c r="M57" s="88"/>
      <c r="N57" s="103"/>
      <c r="O57" s="90"/>
      <c r="P57" s="91"/>
      <c r="Q57" s="90"/>
      <c r="R57" s="89"/>
      <c r="S57" s="90"/>
      <c r="T57" s="91"/>
      <c r="U57" s="92"/>
      <c r="V57" s="89"/>
      <c r="W57" s="92"/>
      <c r="Y57" s="93"/>
      <c r="Z57" s="94"/>
      <c r="AA57" s="167"/>
      <c r="AB57" s="167"/>
      <c r="AC57" s="167"/>
      <c r="AD57" s="167"/>
      <c r="AF57" s="163"/>
      <c r="AH57" s="26"/>
    </row>
    <row r="58" spans="1:34" s="84" customFormat="1" ht="45" customHeight="1" x14ac:dyDescent="0.3">
      <c r="A58" s="185">
        <v>48</v>
      </c>
      <c r="B58" s="201">
        <v>2105</v>
      </c>
      <c r="C58" s="175" t="s">
        <v>12</v>
      </c>
      <c r="D58" s="226" t="s">
        <v>309</v>
      </c>
      <c r="E58" s="205" t="s">
        <v>313</v>
      </c>
      <c r="F58" s="228">
        <v>150000</v>
      </c>
      <c r="G58" s="229">
        <v>8</v>
      </c>
      <c r="H58" s="176"/>
      <c r="I58" s="116" t="s">
        <v>312</v>
      </c>
      <c r="J58" s="209">
        <v>46888</v>
      </c>
      <c r="K58" s="210">
        <v>47696</v>
      </c>
      <c r="L58" s="95"/>
      <c r="M58" s="88"/>
      <c r="N58" s="103"/>
      <c r="O58" s="90"/>
      <c r="P58" s="91"/>
      <c r="Q58" s="90"/>
      <c r="R58" s="89"/>
      <c r="S58" s="90"/>
      <c r="T58" s="91"/>
      <c r="U58" s="92"/>
      <c r="V58" s="89"/>
      <c r="W58" s="92"/>
      <c r="Y58" s="93"/>
      <c r="Z58" s="94"/>
      <c r="AA58" s="167"/>
      <c r="AB58" s="167"/>
      <c r="AC58" s="167"/>
      <c r="AD58" s="167"/>
      <c r="AF58" s="163"/>
      <c r="AH58" s="26"/>
    </row>
    <row r="59" spans="1:34" s="84" customFormat="1" ht="45" customHeight="1" x14ac:dyDescent="0.3">
      <c r="A59" s="185">
        <v>49</v>
      </c>
      <c r="B59" s="201">
        <v>2106</v>
      </c>
      <c r="C59" s="175" t="s">
        <v>12</v>
      </c>
      <c r="D59" s="226" t="s">
        <v>315</v>
      </c>
      <c r="E59" s="227" t="s">
        <v>314</v>
      </c>
      <c r="F59" s="228">
        <v>150000</v>
      </c>
      <c r="G59" s="229">
        <v>18</v>
      </c>
      <c r="H59" s="176"/>
      <c r="I59" s="177" t="s">
        <v>21</v>
      </c>
      <c r="J59" s="209">
        <v>46888</v>
      </c>
      <c r="K59" s="210">
        <v>47696</v>
      </c>
      <c r="L59" s="95"/>
      <c r="M59" s="88"/>
      <c r="N59" s="103"/>
      <c r="O59" s="90"/>
      <c r="P59" s="91"/>
      <c r="Q59" s="90"/>
      <c r="R59" s="89"/>
      <c r="S59" s="90"/>
      <c r="T59" s="91"/>
      <c r="U59" s="92"/>
      <c r="V59" s="89"/>
      <c r="W59" s="92"/>
      <c r="Y59" s="93"/>
      <c r="Z59" s="94"/>
      <c r="AA59" s="167"/>
      <c r="AB59" s="167"/>
      <c r="AC59" s="167"/>
      <c r="AD59" s="167"/>
      <c r="AF59" s="163"/>
      <c r="AH59" s="26"/>
    </row>
    <row r="60" spans="1:34" s="84" customFormat="1" ht="45" customHeight="1" x14ac:dyDescent="0.3">
      <c r="A60" s="185">
        <v>50</v>
      </c>
      <c r="B60" s="201">
        <v>2107</v>
      </c>
      <c r="C60" s="175" t="s">
        <v>12</v>
      </c>
      <c r="D60" s="226" t="s">
        <v>315</v>
      </c>
      <c r="E60" s="205" t="s">
        <v>316</v>
      </c>
      <c r="F60" s="228">
        <v>175000</v>
      </c>
      <c r="G60" s="229">
        <v>18</v>
      </c>
      <c r="H60" s="176"/>
      <c r="I60" s="177" t="s">
        <v>21</v>
      </c>
      <c r="J60" s="209">
        <v>46888</v>
      </c>
      <c r="K60" s="210">
        <v>47696</v>
      </c>
      <c r="L60" s="95"/>
      <c r="M60" s="88"/>
      <c r="N60" s="103"/>
      <c r="O60" s="90"/>
      <c r="P60" s="91"/>
      <c r="Q60" s="90"/>
      <c r="R60" s="89"/>
      <c r="S60" s="90"/>
      <c r="T60" s="91"/>
      <c r="U60" s="92"/>
      <c r="V60" s="89"/>
      <c r="W60" s="92"/>
      <c r="Y60" s="93"/>
      <c r="Z60" s="94"/>
      <c r="AA60" s="167"/>
      <c r="AB60" s="167"/>
      <c r="AC60" s="167"/>
      <c r="AD60" s="167"/>
      <c r="AF60" s="163"/>
      <c r="AH60" s="26"/>
    </row>
    <row r="61" spans="1:34" s="84" customFormat="1" ht="45" customHeight="1" thickBot="1" x14ac:dyDescent="0.35">
      <c r="A61" s="185">
        <v>51</v>
      </c>
      <c r="B61" s="201">
        <v>2108</v>
      </c>
      <c r="C61" s="175" t="s">
        <v>12</v>
      </c>
      <c r="D61" s="226" t="s">
        <v>296</v>
      </c>
      <c r="E61" s="205" t="s">
        <v>317</v>
      </c>
      <c r="F61" s="228">
        <v>275000</v>
      </c>
      <c r="G61" s="229">
        <v>12</v>
      </c>
      <c r="H61" s="176"/>
      <c r="I61" s="177" t="s">
        <v>21</v>
      </c>
      <c r="J61" s="209">
        <v>46888</v>
      </c>
      <c r="K61" s="210">
        <v>47696</v>
      </c>
      <c r="L61" s="95"/>
      <c r="M61" s="88"/>
      <c r="N61" s="103"/>
      <c r="O61" s="90"/>
      <c r="P61" s="91"/>
      <c r="Q61" s="90"/>
      <c r="R61" s="89"/>
      <c r="S61" s="90"/>
      <c r="T61" s="91"/>
      <c r="U61" s="92"/>
      <c r="V61" s="89"/>
      <c r="W61" s="92"/>
      <c r="Y61" s="93"/>
      <c r="Z61" s="94"/>
      <c r="AA61" s="167"/>
      <c r="AB61" s="167"/>
      <c r="AC61" s="167"/>
      <c r="AD61" s="167"/>
      <c r="AF61" s="163"/>
      <c r="AH61" s="26"/>
    </row>
    <row r="62" spans="1:34" s="84" customFormat="1" ht="13.5" thickBot="1" x14ac:dyDescent="0.35">
      <c r="A62" s="117" t="s">
        <v>288</v>
      </c>
      <c r="B62" s="194"/>
      <c r="C62" s="195"/>
      <c r="D62" s="196"/>
      <c r="E62" s="196"/>
      <c r="F62" s="196"/>
      <c r="G62" s="196"/>
      <c r="H62" s="196"/>
      <c r="I62" s="196"/>
      <c r="J62" s="196" t="s">
        <v>289</v>
      </c>
      <c r="K62" s="196" t="s">
        <v>290</v>
      </c>
      <c r="L62" s="95"/>
      <c r="M62" s="88"/>
      <c r="N62" s="103"/>
      <c r="O62" s="90"/>
      <c r="P62" s="91"/>
      <c r="Q62" s="90"/>
      <c r="R62" s="89"/>
      <c r="S62" s="90"/>
      <c r="T62" s="91"/>
      <c r="U62" s="92"/>
      <c r="V62" s="89"/>
      <c r="W62" s="92"/>
      <c r="Y62" s="93"/>
      <c r="Z62" s="94"/>
      <c r="AA62" s="167"/>
      <c r="AB62" s="167"/>
      <c r="AC62" s="167"/>
      <c r="AD62" s="167"/>
      <c r="AF62" s="163"/>
      <c r="AH62" s="26"/>
    </row>
    <row r="63" spans="1:34" s="84" customFormat="1" ht="45" customHeight="1" x14ac:dyDescent="0.3">
      <c r="A63" s="185">
        <v>52</v>
      </c>
      <c r="B63" s="201">
        <v>1962</v>
      </c>
      <c r="C63" s="175" t="s">
        <v>12</v>
      </c>
      <c r="D63" s="141">
        <v>4.03</v>
      </c>
      <c r="E63" s="108" t="s">
        <v>247</v>
      </c>
      <c r="F63" s="148">
        <v>300000</v>
      </c>
      <c r="G63" s="147">
        <v>24</v>
      </c>
      <c r="H63" s="176"/>
      <c r="I63" s="177" t="s">
        <v>21</v>
      </c>
      <c r="J63" s="209">
        <v>46249</v>
      </c>
      <c r="K63" s="210">
        <v>47027</v>
      </c>
      <c r="L63" s="95"/>
      <c r="M63" s="88"/>
      <c r="N63" s="103"/>
      <c r="O63" s="90"/>
      <c r="P63" s="91"/>
      <c r="Q63" s="90"/>
      <c r="R63" s="89"/>
      <c r="S63" s="90"/>
      <c r="T63" s="91"/>
      <c r="U63" s="92"/>
      <c r="V63" s="89"/>
      <c r="W63" s="92"/>
      <c r="Y63" s="93"/>
      <c r="Z63" s="94"/>
      <c r="AA63" s="167"/>
      <c r="AB63" s="167"/>
      <c r="AC63" s="167"/>
      <c r="AD63" s="167"/>
      <c r="AF63" s="163"/>
      <c r="AH63" s="26"/>
    </row>
    <row r="64" spans="1:34" s="84" customFormat="1" ht="45" customHeight="1" x14ac:dyDescent="0.3">
      <c r="A64" s="185">
        <v>53</v>
      </c>
      <c r="B64" s="201">
        <v>1995</v>
      </c>
      <c r="C64" s="175" t="s">
        <v>12</v>
      </c>
      <c r="D64" s="141">
        <v>2.0299999999999998</v>
      </c>
      <c r="E64" s="108" t="s">
        <v>267</v>
      </c>
      <c r="F64" s="148">
        <v>250000</v>
      </c>
      <c r="G64" s="147">
        <v>18</v>
      </c>
      <c r="H64" s="176"/>
      <c r="I64" s="177" t="s">
        <v>21</v>
      </c>
      <c r="J64" s="209">
        <v>46784</v>
      </c>
      <c r="K64" s="210">
        <v>47604</v>
      </c>
      <c r="L64" s="95"/>
      <c r="M64" s="88"/>
      <c r="N64" s="103"/>
      <c r="O64" s="90"/>
      <c r="P64" s="91"/>
      <c r="Q64" s="90"/>
      <c r="R64" s="89"/>
      <c r="S64" s="90"/>
      <c r="T64" s="91"/>
      <c r="U64" s="92"/>
      <c r="V64" s="89"/>
      <c r="W64" s="92"/>
      <c r="Y64" s="93"/>
      <c r="Z64" s="94"/>
      <c r="AA64" s="167"/>
      <c r="AB64" s="167"/>
      <c r="AC64" s="167"/>
      <c r="AD64" s="167"/>
      <c r="AF64" s="163"/>
      <c r="AH64" s="26"/>
    </row>
    <row r="65" spans="1:34" s="84" customFormat="1" ht="45" customHeight="1" x14ac:dyDescent="0.3">
      <c r="A65" s="185">
        <v>54</v>
      </c>
      <c r="B65" s="201">
        <v>2004</v>
      </c>
      <c r="C65" s="175" t="s">
        <v>12</v>
      </c>
      <c r="D65" s="141">
        <v>7.05</v>
      </c>
      <c r="E65" s="108" t="s">
        <v>271</v>
      </c>
      <c r="F65" s="148">
        <v>300000</v>
      </c>
      <c r="G65" s="147">
        <v>24</v>
      </c>
      <c r="H65" s="176"/>
      <c r="I65" s="177" t="s">
        <v>21</v>
      </c>
      <c r="J65" s="209">
        <v>46784</v>
      </c>
      <c r="K65" s="210">
        <v>47604</v>
      </c>
      <c r="L65" s="95"/>
      <c r="M65" s="88"/>
      <c r="N65" s="103"/>
      <c r="O65" s="90"/>
      <c r="P65" s="91"/>
      <c r="Q65" s="90"/>
      <c r="R65" s="89"/>
      <c r="S65" s="90"/>
      <c r="T65" s="91"/>
      <c r="U65" s="92"/>
      <c r="V65" s="89"/>
      <c r="W65" s="92"/>
      <c r="Y65" s="93"/>
      <c r="Z65" s="94"/>
      <c r="AA65" s="167"/>
      <c r="AB65" s="167"/>
      <c r="AC65" s="167"/>
      <c r="AD65" s="167"/>
      <c r="AF65" s="163"/>
      <c r="AH65" s="26"/>
    </row>
    <row r="66" spans="1:34" s="84" customFormat="1" ht="45" customHeight="1" x14ac:dyDescent="0.3">
      <c r="A66" s="185">
        <v>55</v>
      </c>
      <c r="B66" s="201">
        <v>2007</v>
      </c>
      <c r="C66" s="175" t="s">
        <v>12</v>
      </c>
      <c r="D66" s="141">
        <v>9.09</v>
      </c>
      <c r="E66" s="108" t="s">
        <v>274</v>
      </c>
      <c r="F66" s="148">
        <v>150000</v>
      </c>
      <c r="G66" s="147">
        <v>18</v>
      </c>
      <c r="H66" s="176"/>
      <c r="I66" s="177" t="s">
        <v>286</v>
      </c>
      <c r="J66" s="209">
        <v>46888</v>
      </c>
      <c r="K66" s="210">
        <v>47665</v>
      </c>
      <c r="L66" s="95"/>
      <c r="M66" s="88"/>
      <c r="N66" s="103"/>
      <c r="O66" s="90"/>
      <c r="P66" s="91"/>
      <c r="Q66" s="90"/>
      <c r="R66" s="89"/>
      <c r="S66" s="90"/>
      <c r="T66" s="91"/>
      <c r="U66" s="92"/>
      <c r="V66" s="89"/>
      <c r="W66" s="92"/>
      <c r="Y66" s="93"/>
      <c r="Z66" s="94"/>
      <c r="AA66" s="167"/>
      <c r="AB66" s="167"/>
      <c r="AC66" s="167"/>
      <c r="AD66" s="167"/>
      <c r="AF66" s="163"/>
      <c r="AH66" s="26"/>
    </row>
    <row r="67" spans="1:34" s="84" customFormat="1" ht="45" customHeight="1" x14ac:dyDescent="0.3">
      <c r="A67" s="185">
        <v>56</v>
      </c>
      <c r="B67" s="201">
        <v>2011</v>
      </c>
      <c r="C67" s="175" t="s">
        <v>12</v>
      </c>
      <c r="D67" s="141" t="s">
        <v>281</v>
      </c>
      <c r="E67" s="108" t="s">
        <v>275</v>
      </c>
      <c r="F67" s="148">
        <v>250000</v>
      </c>
      <c r="G67" s="147">
        <v>24</v>
      </c>
      <c r="H67" s="176"/>
      <c r="I67" s="177" t="s">
        <v>21</v>
      </c>
      <c r="J67" s="209">
        <v>46784</v>
      </c>
      <c r="K67" s="210">
        <v>47604</v>
      </c>
      <c r="L67" s="95"/>
      <c r="M67" s="88"/>
      <c r="N67" s="103"/>
      <c r="O67" s="90"/>
      <c r="P67" s="91"/>
      <c r="Q67" s="90"/>
      <c r="R67" s="89"/>
      <c r="S67" s="90"/>
      <c r="T67" s="91"/>
      <c r="U67" s="92"/>
      <c r="V67" s="89"/>
      <c r="W67" s="92"/>
      <c r="Y67" s="93"/>
      <c r="Z67" s="94"/>
      <c r="AA67" s="167"/>
      <c r="AB67" s="167"/>
      <c r="AC67" s="167"/>
      <c r="AD67" s="167"/>
      <c r="AF67" s="163"/>
      <c r="AH67" s="26"/>
    </row>
    <row r="68" spans="1:34" s="84" customFormat="1" ht="45" customHeight="1" x14ac:dyDescent="0.3">
      <c r="A68" s="185">
        <v>57</v>
      </c>
      <c r="B68" s="201">
        <v>2102</v>
      </c>
      <c r="C68" s="175" t="s">
        <v>12</v>
      </c>
      <c r="D68" s="226" t="s">
        <v>309</v>
      </c>
      <c r="E68" s="108" t="s">
        <v>310</v>
      </c>
      <c r="F68" s="148">
        <v>350000</v>
      </c>
      <c r="G68" s="147">
        <v>24</v>
      </c>
      <c r="H68" s="176"/>
      <c r="I68" s="177" t="s">
        <v>21</v>
      </c>
      <c r="J68" s="209">
        <v>46888</v>
      </c>
      <c r="K68" s="210">
        <v>47665</v>
      </c>
      <c r="L68" s="95"/>
      <c r="M68" s="88"/>
      <c r="N68" s="103"/>
      <c r="O68" s="90"/>
      <c r="P68" s="91"/>
      <c r="Q68" s="90"/>
      <c r="R68" s="89"/>
      <c r="S68" s="90"/>
      <c r="T68" s="91"/>
      <c r="U68" s="92"/>
      <c r="V68" s="89"/>
      <c r="W68" s="92"/>
      <c r="Y68" s="93"/>
      <c r="Z68" s="94"/>
      <c r="AA68" s="167"/>
      <c r="AB68" s="167"/>
      <c r="AC68" s="167"/>
      <c r="AD68" s="167"/>
      <c r="AF68" s="163"/>
      <c r="AH68" s="26"/>
    </row>
    <row r="69" spans="1:34" s="84" customFormat="1" ht="45" customHeight="1" x14ac:dyDescent="0.3">
      <c r="A69" s="185">
        <v>58</v>
      </c>
      <c r="B69" s="201">
        <v>2110</v>
      </c>
      <c r="C69" s="175" t="s">
        <v>12</v>
      </c>
      <c r="D69" s="226" t="s">
        <v>296</v>
      </c>
      <c r="E69" s="108" t="s">
        <v>311</v>
      </c>
      <c r="F69" s="148">
        <v>555000</v>
      </c>
      <c r="G69" s="147">
        <v>24</v>
      </c>
      <c r="H69" s="176"/>
      <c r="I69" s="177" t="s">
        <v>21</v>
      </c>
      <c r="J69" s="209">
        <v>46888</v>
      </c>
      <c r="K69" s="210">
        <v>47665</v>
      </c>
      <c r="L69" s="95"/>
      <c r="M69" s="88"/>
      <c r="N69" s="103"/>
      <c r="O69" s="90"/>
      <c r="P69" s="91"/>
      <c r="Q69" s="90"/>
      <c r="R69" s="89"/>
      <c r="S69" s="90"/>
      <c r="T69" s="91"/>
      <c r="U69" s="92"/>
      <c r="V69" s="89"/>
      <c r="W69" s="92"/>
      <c r="Y69" s="93"/>
      <c r="Z69" s="94"/>
      <c r="AA69" s="167"/>
      <c r="AB69" s="167"/>
      <c r="AC69" s="167"/>
      <c r="AD69" s="167"/>
      <c r="AF69" s="163"/>
      <c r="AH69" s="26"/>
    </row>
    <row r="70" spans="1:34" ht="11" customHeight="1" x14ac:dyDescent="0.25"/>
    <row r="71" spans="1:34" ht="11" customHeight="1" x14ac:dyDescent="0.25"/>
    <row r="72" spans="1:34" ht="11" customHeight="1" x14ac:dyDescent="0.25"/>
    <row r="73" spans="1:34" ht="11" customHeight="1" x14ac:dyDescent="0.25"/>
    <row r="74" spans="1:34" ht="11" customHeight="1" x14ac:dyDescent="0.25"/>
    <row r="75" spans="1:34" ht="11" customHeight="1" x14ac:dyDescent="0.25"/>
    <row r="76" spans="1:34" ht="11" customHeight="1" x14ac:dyDescent="0.25"/>
    <row r="77" spans="1:34" ht="11" customHeight="1" x14ac:dyDescent="0.25"/>
    <row r="78" spans="1:34" ht="11" customHeight="1" x14ac:dyDescent="0.25"/>
    <row r="79" spans="1:34" ht="11" customHeight="1" x14ac:dyDescent="0.25"/>
    <row r="80" spans="1:34" ht="11" customHeight="1" x14ac:dyDescent="0.25"/>
    <row r="81" ht="11" customHeight="1" x14ac:dyDescent="0.25"/>
    <row r="82" ht="11" customHeight="1" x14ac:dyDescent="0.25"/>
    <row r="83" ht="11" customHeight="1" x14ac:dyDescent="0.25"/>
    <row r="84" ht="11" customHeight="1" x14ac:dyDescent="0.25"/>
    <row r="85" ht="11" customHeight="1" x14ac:dyDescent="0.25"/>
    <row r="86" ht="11" customHeight="1" x14ac:dyDescent="0.25"/>
    <row r="87" ht="11" customHeight="1" x14ac:dyDescent="0.25"/>
    <row r="88" ht="11" customHeight="1" x14ac:dyDescent="0.25"/>
    <row r="89" ht="11" customHeight="1" x14ac:dyDescent="0.25"/>
    <row r="90" ht="11" customHeight="1" x14ac:dyDescent="0.25"/>
    <row r="91" ht="11" customHeight="1" x14ac:dyDescent="0.25"/>
    <row r="92" ht="11" customHeight="1" x14ac:dyDescent="0.25"/>
    <row r="93" ht="11" customHeight="1" x14ac:dyDescent="0.25"/>
    <row r="94" ht="11" customHeight="1" x14ac:dyDescent="0.25"/>
    <row r="95" ht="11" customHeight="1" x14ac:dyDescent="0.25"/>
    <row r="96" ht="11" customHeight="1" x14ac:dyDescent="0.25"/>
    <row r="97" ht="11" customHeight="1" x14ac:dyDescent="0.25"/>
    <row r="98" ht="11" customHeight="1" x14ac:dyDescent="0.25"/>
    <row r="99" ht="11" customHeight="1" x14ac:dyDescent="0.25"/>
    <row r="100" ht="11" customHeight="1" x14ac:dyDescent="0.25"/>
    <row r="101" ht="11" customHeight="1" x14ac:dyDescent="0.25"/>
    <row r="102" ht="11" customHeight="1" x14ac:dyDescent="0.25"/>
    <row r="103" ht="11" customHeight="1" x14ac:dyDescent="0.25"/>
    <row r="104" ht="11" customHeight="1" x14ac:dyDescent="0.25"/>
    <row r="105" ht="11" customHeight="1" x14ac:dyDescent="0.25"/>
    <row r="106" ht="11" customHeight="1" x14ac:dyDescent="0.25"/>
    <row r="107" ht="11" customHeight="1" x14ac:dyDescent="0.25"/>
    <row r="108" ht="11" customHeight="1" x14ac:dyDescent="0.25"/>
    <row r="109" ht="11" customHeight="1" x14ac:dyDescent="0.25"/>
    <row r="110" ht="11" customHeight="1" x14ac:dyDescent="0.25"/>
    <row r="111" ht="11" customHeight="1" x14ac:dyDescent="0.25"/>
    <row r="112" ht="11" customHeight="1" x14ac:dyDescent="0.25"/>
    <row r="113" ht="11" customHeight="1" x14ac:dyDescent="0.25"/>
    <row r="114" ht="11" customHeight="1" x14ac:dyDescent="0.25"/>
    <row r="115" ht="11" customHeight="1" x14ac:dyDescent="0.25"/>
    <row r="116" ht="11" customHeight="1" x14ac:dyDescent="0.25"/>
    <row r="117" ht="11" customHeight="1" x14ac:dyDescent="0.25"/>
    <row r="118" ht="11" customHeight="1" x14ac:dyDescent="0.25"/>
    <row r="119" ht="11" customHeight="1" x14ac:dyDescent="0.25"/>
    <row r="120" ht="11" customHeight="1" x14ac:dyDescent="0.25"/>
    <row r="121" ht="11" customHeight="1" x14ac:dyDescent="0.25"/>
    <row r="122" ht="11" customHeight="1" x14ac:dyDescent="0.25"/>
    <row r="123" ht="11" customHeight="1" x14ac:dyDescent="0.25"/>
    <row r="124" ht="11" customHeight="1" x14ac:dyDescent="0.25"/>
    <row r="125" ht="11" customHeight="1" x14ac:dyDescent="0.25"/>
    <row r="126" ht="11" customHeight="1" x14ac:dyDescent="0.25"/>
    <row r="127" ht="11" customHeight="1" x14ac:dyDescent="0.25"/>
    <row r="128" ht="11" customHeight="1" x14ac:dyDescent="0.25"/>
    <row r="129" ht="11" customHeight="1" x14ac:dyDescent="0.25"/>
    <row r="130" ht="11" customHeight="1" x14ac:dyDescent="0.25"/>
    <row r="131" ht="11" customHeight="1" x14ac:dyDescent="0.25"/>
    <row r="132" ht="11" customHeight="1" x14ac:dyDescent="0.25"/>
    <row r="133" ht="11" customHeight="1" x14ac:dyDescent="0.25"/>
    <row r="134" ht="11" customHeight="1" x14ac:dyDescent="0.25"/>
    <row r="135" ht="11" customHeight="1" x14ac:dyDescent="0.25"/>
    <row r="136" ht="11" customHeight="1" x14ac:dyDescent="0.25"/>
    <row r="137" ht="11" customHeight="1" x14ac:dyDescent="0.25"/>
    <row r="138" ht="11" customHeight="1" x14ac:dyDescent="0.25"/>
    <row r="139" ht="11" customHeight="1" x14ac:dyDescent="0.25"/>
    <row r="140" ht="11" customHeight="1" x14ac:dyDescent="0.25"/>
    <row r="141" ht="11" customHeight="1" x14ac:dyDescent="0.25"/>
    <row r="142" ht="11" customHeight="1" x14ac:dyDescent="0.25"/>
    <row r="143" ht="11" customHeight="1" x14ac:dyDescent="0.25"/>
    <row r="144" ht="11" customHeight="1" x14ac:dyDescent="0.25"/>
    <row r="145" ht="11" customHeight="1" x14ac:dyDescent="0.25"/>
    <row r="146" ht="11" customHeight="1" x14ac:dyDescent="0.25"/>
    <row r="147" ht="11" customHeight="1" x14ac:dyDescent="0.25"/>
    <row r="148" ht="11" customHeight="1" x14ac:dyDescent="0.25"/>
    <row r="149" ht="11" customHeight="1" x14ac:dyDescent="0.25"/>
    <row r="150" ht="11" customHeight="1" x14ac:dyDescent="0.25"/>
    <row r="151" ht="11" customHeight="1" x14ac:dyDescent="0.25"/>
    <row r="152" ht="11" customHeight="1" x14ac:dyDescent="0.25"/>
    <row r="153" ht="11" customHeight="1" x14ac:dyDescent="0.25"/>
    <row r="154" ht="11" customHeight="1" x14ac:dyDescent="0.25"/>
    <row r="155" ht="11" customHeight="1" x14ac:dyDescent="0.25"/>
    <row r="156" ht="11" customHeight="1" x14ac:dyDescent="0.25"/>
    <row r="157" ht="11" customHeight="1" x14ac:dyDescent="0.25"/>
    <row r="158" ht="11" customHeight="1" x14ac:dyDescent="0.25"/>
    <row r="159" ht="11" customHeight="1" x14ac:dyDescent="0.25"/>
    <row r="160" ht="11" customHeight="1" x14ac:dyDescent="0.25"/>
    <row r="161" ht="11" customHeight="1" x14ac:dyDescent="0.25"/>
    <row r="162" ht="11" customHeight="1" x14ac:dyDescent="0.25"/>
    <row r="163" ht="11" customHeight="1" x14ac:dyDescent="0.25"/>
    <row r="164" ht="11" customHeight="1" x14ac:dyDescent="0.25"/>
    <row r="165" ht="11" customHeight="1" x14ac:dyDescent="0.25"/>
    <row r="166" ht="11" customHeight="1" x14ac:dyDescent="0.25"/>
    <row r="167" ht="11" customHeight="1" x14ac:dyDescent="0.25"/>
    <row r="168" ht="11" customHeight="1" x14ac:dyDescent="0.25"/>
    <row r="169" ht="11" customHeight="1" x14ac:dyDescent="0.25"/>
    <row r="170" ht="11" customHeight="1" x14ac:dyDescent="0.25"/>
    <row r="171" ht="11" customHeight="1" x14ac:dyDescent="0.25"/>
    <row r="172" ht="11" customHeight="1" x14ac:dyDescent="0.25"/>
    <row r="173" ht="11" customHeight="1" x14ac:dyDescent="0.25"/>
    <row r="174" ht="11" customHeight="1" x14ac:dyDescent="0.25"/>
    <row r="175" ht="11" customHeight="1" x14ac:dyDescent="0.25"/>
    <row r="176" ht="11" customHeight="1" x14ac:dyDescent="0.25"/>
    <row r="177" ht="11" customHeight="1" x14ac:dyDescent="0.25"/>
    <row r="178" ht="11" customHeight="1" x14ac:dyDescent="0.25"/>
    <row r="179" ht="11" customHeight="1" x14ac:dyDescent="0.25"/>
    <row r="180" ht="11" customHeight="1" x14ac:dyDescent="0.25"/>
    <row r="181" ht="11" customHeight="1" x14ac:dyDescent="0.25"/>
    <row r="182" ht="11" customHeight="1" x14ac:dyDescent="0.25"/>
    <row r="183" ht="11" customHeight="1" x14ac:dyDescent="0.25"/>
    <row r="184" ht="11" customHeight="1" x14ac:dyDescent="0.25"/>
    <row r="185" ht="11" customHeight="1" x14ac:dyDescent="0.25"/>
    <row r="186" ht="11" customHeight="1" x14ac:dyDescent="0.25"/>
    <row r="187" ht="11" customHeight="1" x14ac:dyDescent="0.25"/>
    <row r="188" ht="11" customHeight="1" x14ac:dyDescent="0.25"/>
    <row r="189" ht="11" customHeight="1" x14ac:dyDescent="0.25"/>
    <row r="190" ht="11" customHeight="1" x14ac:dyDescent="0.25"/>
    <row r="191" ht="11" customHeight="1" x14ac:dyDescent="0.25"/>
    <row r="192" ht="11" customHeight="1" x14ac:dyDescent="0.25"/>
    <row r="193" ht="11" customHeight="1" x14ac:dyDescent="0.25"/>
    <row r="194" ht="11" customHeight="1" x14ac:dyDescent="0.25"/>
    <row r="195" ht="11" customHeight="1" x14ac:dyDescent="0.25"/>
    <row r="196" ht="11" customHeight="1" x14ac:dyDescent="0.25"/>
    <row r="197" ht="11" customHeight="1" x14ac:dyDescent="0.25"/>
    <row r="198" ht="11" customHeight="1" x14ac:dyDescent="0.25"/>
    <row r="199" ht="11" customHeight="1" x14ac:dyDescent="0.25"/>
    <row r="200" ht="11" customHeight="1" x14ac:dyDescent="0.25"/>
    <row r="201" ht="11" customHeight="1" x14ac:dyDescent="0.25"/>
    <row r="202" ht="11" customHeight="1" x14ac:dyDescent="0.25"/>
    <row r="203" ht="11" customHeight="1" x14ac:dyDescent="0.25"/>
    <row r="204" ht="11" customHeight="1" x14ac:dyDescent="0.25"/>
    <row r="205" ht="11" customHeight="1" x14ac:dyDescent="0.25"/>
    <row r="206" ht="11" customHeight="1" x14ac:dyDescent="0.25"/>
    <row r="207" ht="11" customHeight="1" x14ac:dyDescent="0.25"/>
    <row r="208" ht="11" customHeight="1" x14ac:dyDescent="0.25"/>
    <row r="209" ht="11" customHeight="1" x14ac:dyDescent="0.25"/>
    <row r="210" ht="11" customHeight="1" x14ac:dyDescent="0.25"/>
    <row r="211" ht="11" customHeight="1" x14ac:dyDescent="0.25"/>
    <row r="212" ht="11" customHeight="1" x14ac:dyDescent="0.25"/>
    <row r="213" ht="11" customHeight="1" x14ac:dyDescent="0.25"/>
    <row r="214" ht="11" customHeight="1" x14ac:dyDescent="0.25"/>
    <row r="215" ht="11" customHeight="1" x14ac:dyDescent="0.25"/>
    <row r="216" ht="11" customHeight="1" x14ac:dyDescent="0.25"/>
    <row r="217" ht="11" customHeight="1" x14ac:dyDescent="0.25"/>
    <row r="218" ht="11" customHeight="1" x14ac:dyDescent="0.25"/>
    <row r="219" ht="11" customHeight="1" x14ac:dyDescent="0.25"/>
    <row r="220" ht="11" customHeight="1" x14ac:dyDescent="0.25"/>
    <row r="221" ht="11" customHeight="1" x14ac:dyDescent="0.25"/>
    <row r="222" ht="11" customHeight="1" x14ac:dyDescent="0.25"/>
    <row r="223" ht="11" customHeight="1" x14ac:dyDescent="0.25"/>
    <row r="224" ht="11" customHeight="1" x14ac:dyDescent="0.25"/>
    <row r="225" ht="11" customHeight="1" x14ac:dyDescent="0.25"/>
    <row r="226" ht="11" customHeight="1" x14ac:dyDescent="0.25"/>
    <row r="227" ht="11" customHeight="1" x14ac:dyDescent="0.25"/>
    <row r="228" ht="11" customHeight="1" x14ac:dyDescent="0.25"/>
    <row r="229" ht="11" customHeight="1" x14ac:dyDescent="0.25"/>
    <row r="230" ht="11" customHeight="1" x14ac:dyDescent="0.25"/>
    <row r="231" ht="11" customHeight="1" x14ac:dyDescent="0.25"/>
    <row r="232" ht="11" customHeight="1" x14ac:dyDescent="0.25"/>
    <row r="233" ht="11" customHeight="1" x14ac:dyDescent="0.25"/>
    <row r="234" ht="11" customHeight="1" x14ac:dyDescent="0.25"/>
    <row r="235" ht="11" customHeight="1" x14ac:dyDescent="0.25"/>
    <row r="236" ht="11" customHeight="1" x14ac:dyDescent="0.25"/>
    <row r="237" ht="11" customHeight="1" x14ac:dyDescent="0.25"/>
    <row r="238" ht="11" customHeight="1" x14ac:dyDescent="0.25"/>
    <row r="239" ht="11" customHeight="1" x14ac:dyDescent="0.25"/>
    <row r="240" ht="11" customHeight="1" x14ac:dyDescent="0.25"/>
    <row r="241" ht="11" customHeight="1" x14ac:dyDescent="0.25"/>
    <row r="242" ht="11" customHeight="1" x14ac:dyDescent="0.25"/>
    <row r="243" ht="11" customHeight="1" x14ac:dyDescent="0.25"/>
    <row r="244" ht="11" customHeight="1" x14ac:dyDescent="0.25"/>
    <row r="245" ht="11" customHeight="1" x14ac:dyDescent="0.25"/>
    <row r="246" ht="11" customHeight="1" x14ac:dyDescent="0.25"/>
    <row r="247" ht="11" customHeight="1" x14ac:dyDescent="0.25"/>
    <row r="248" ht="11" customHeight="1" x14ac:dyDescent="0.25"/>
    <row r="249" ht="11" customHeight="1" x14ac:dyDescent="0.25"/>
    <row r="250" ht="11" customHeight="1" x14ac:dyDescent="0.25"/>
    <row r="251" ht="11" customHeight="1" x14ac:dyDescent="0.25"/>
    <row r="252" ht="11" customHeight="1" x14ac:dyDescent="0.25"/>
    <row r="253" ht="11" customHeight="1" x14ac:dyDescent="0.25"/>
    <row r="254" ht="11" customHeight="1" x14ac:dyDescent="0.25"/>
    <row r="255" ht="11" customHeight="1" x14ac:dyDescent="0.25"/>
    <row r="256" ht="11" customHeight="1" x14ac:dyDescent="0.25"/>
    <row r="257" ht="11" customHeight="1" x14ac:dyDescent="0.25"/>
    <row r="258" ht="11" customHeight="1" x14ac:dyDescent="0.25"/>
    <row r="259" ht="11" customHeight="1" x14ac:dyDescent="0.25"/>
    <row r="260" ht="11" customHeight="1" x14ac:dyDescent="0.25"/>
    <row r="261" ht="11" customHeight="1" x14ac:dyDescent="0.25"/>
    <row r="262" ht="11" customHeight="1" x14ac:dyDescent="0.25"/>
    <row r="263" ht="11" customHeight="1" x14ac:dyDescent="0.25"/>
    <row r="264" ht="11" customHeight="1" x14ac:dyDescent="0.25"/>
    <row r="265" ht="11" customHeight="1" x14ac:dyDescent="0.25"/>
    <row r="266" ht="11" customHeight="1" x14ac:dyDescent="0.25"/>
    <row r="267" ht="11" customHeight="1" x14ac:dyDescent="0.25"/>
  </sheetData>
  <sortState xmlns:xlrd2="http://schemas.microsoft.com/office/spreadsheetml/2017/richdata2" ref="B20:K30">
    <sortCondition ref="B19:B30"/>
  </sortState>
  <phoneticPr fontId="0" type="noConversion"/>
  <dataValidations disablePrompts="1" count="1">
    <dataValidation type="list" allowBlank="1" showInputMessage="1" showErrorMessage="1" sqref="Q7:Q17 O7:O17 S7:S17 U7:U17 W7:W17 Y7:Y17 Q63 S63 U63 Y63 O63 W63 Q66:Q67 S66:S67 U66:U67 Y66:Y67 O66:O67 W66:W67 W35:W53 O35:O53 Y35:Y53 U35:U53 S35:S53 Q35:Q53 Q19:Q33 O19:O33 S19:S33 U19:U33 W19:W33 Y19:Y33" xr:uid="{00000000-0002-0000-0100-000000000000}">
      <formula1>#REF!</formula1>
    </dataValidation>
  </dataValidations>
  <pageMargins left="0.75" right="0.25" top="0.24" bottom="0.25" header="0.5" footer="0.5"/>
  <pageSetup scale="89" fitToHeight="0" orientation="landscape" r:id="rId1"/>
  <headerFooter alignWithMargins="0"/>
  <rowBreaks count="2" manualBreakCount="2">
    <brk id="17" max="30" man="1"/>
    <brk id="61"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8"/>
  <sheetViews>
    <sheetView view="pageBreakPreview" zoomScale="60" zoomScaleNormal="70" workbookViewId="0">
      <pane ySplit="3" topLeftCell="A4" activePane="bottomLeft" state="frozen"/>
      <selection pane="bottomLeft" activeCell="E15" sqref="E15"/>
    </sheetView>
  </sheetViews>
  <sheetFormatPr defaultRowHeight="12.5" x14ac:dyDescent="0.25"/>
  <cols>
    <col min="1" max="1" width="4.6328125" customWidth="1"/>
    <col min="2" max="2" width="6.6328125" customWidth="1"/>
    <col min="3" max="3" width="8.6328125" style="24" customWidth="1"/>
    <col min="4" max="4" width="5.6328125" customWidth="1"/>
    <col min="5" max="5" width="46.6328125" customWidth="1"/>
    <col min="6" max="6" width="9.6328125" customWidth="1"/>
    <col min="7" max="7" width="5.6328125" customWidth="1"/>
    <col min="8" max="8" width="8.6328125" customWidth="1"/>
    <col min="9" max="9" width="6.6328125" customWidth="1"/>
    <col min="10" max="10" width="30.6328125" customWidth="1"/>
  </cols>
  <sheetData>
    <row r="1" spans="1:10" ht="30" customHeight="1" x14ac:dyDescent="0.3">
      <c r="A1" s="243" t="s">
        <v>33</v>
      </c>
      <c r="B1" s="243"/>
      <c r="C1" s="243"/>
      <c r="D1" s="243"/>
      <c r="E1" s="243"/>
      <c r="F1" s="243"/>
      <c r="G1" s="243"/>
      <c r="H1" s="243"/>
      <c r="I1" s="243"/>
      <c r="J1" s="243"/>
    </row>
    <row r="2" spans="1:10" ht="54" customHeight="1" x14ac:dyDescent="0.25">
      <c r="A2" s="9" t="s">
        <v>9</v>
      </c>
      <c r="B2" s="6" t="s">
        <v>4</v>
      </c>
      <c r="C2" s="6" t="s">
        <v>3</v>
      </c>
      <c r="D2" s="7" t="s">
        <v>25</v>
      </c>
      <c r="E2" s="8" t="s">
        <v>17</v>
      </c>
      <c r="F2" s="7" t="s">
        <v>1</v>
      </c>
      <c r="G2" s="7" t="s">
        <v>37</v>
      </c>
      <c r="H2" s="7" t="s">
        <v>36</v>
      </c>
      <c r="I2" s="7" t="s">
        <v>5</v>
      </c>
      <c r="J2" s="9" t="s">
        <v>27</v>
      </c>
    </row>
    <row r="3" spans="1:10" x14ac:dyDescent="0.25">
      <c r="A3" s="27" t="s">
        <v>19</v>
      </c>
      <c r="B3" s="27" t="s">
        <v>19</v>
      </c>
      <c r="C3" s="27" t="s">
        <v>19</v>
      </c>
      <c r="D3" s="27" t="s">
        <v>19</v>
      </c>
      <c r="E3" s="27" t="s">
        <v>19</v>
      </c>
      <c r="F3" s="27" t="s">
        <v>19</v>
      </c>
      <c r="G3" s="27" t="s">
        <v>19</v>
      </c>
      <c r="H3" s="27" t="s">
        <v>19</v>
      </c>
      <c r="I3" s="27" t="s">
        <v>19</v>
      </c>
      <c r="J3" s="27" t="s">
        <v>19</v>
      </c>
    </row>
    <row r="4" spans="1:10" ht="15" customHeight="1" x14ac:dyDescent="0.3">
      <c r="A4" s="54" t="s">
        <v>32</v>
      </c>
      <c r="B4" s="55"/>
      <c r="C4" s="125"/>
      <c r="D4" s="126"/>
      <c r="E4" s="122"/>
      <c r="F4" s="122"/>
      <c r="G4" s="55"/>
      <c r="H4" s="122"/>
      <c r="I4" s="55"/>
      <c r="J4" s="123"/>
    </row>
    <row r="5" spans="1:10" ht="28.5" customHeight="1" x14ac:dyDescent="0.3">
      <c r="A5" s="35">
        <v>1</v>
      </c>
      <c r="B5" s="128">
        <v>2109</v>
      </c>
      <c r="C5" t="s">
        <v>12</v>
      </c>
      <c r="D5" s="222" t="s">
        <v>296</v>
      </c>
      <c r="E5" s="113" t="s">
        <v>298</v>
      </c>
      <c r="F5" s="231">
        <v>350000</v>
      </c>
      <c r="G5" s="232">
        <v>21</v>
      </c>
      <c r="H5" s="233"/>
      <c r="I5" s="120" t="s">
        <v>21</v>
      </c>
      <c r="J5" s="53" t="s">
        <v>297</v>
      </c>
    </row>
    <row r="6" spans="1:10" ht="38.25" customHeight="1" x14ac:dyDescent="0.3">
      <c r="A6" s="35">
        <v>2</v>
      </c>
      <c r="B6" s="127">
        <v>2012</v>
      </c>
      <c r="C6" t="s">
        <v>12</v>
      </c>
      <c r="D6" s="223" t="s">
        <v>277</v>
      </c>
      <c r="E6" s="115" t="s">
        <v>299</v>
      </c>
      <c r="F6" s="231">
        <v>300000</v>
      </c>
      <c r="G6" s="232">
        <v>30</v>
      </c>
      <c r="H6" s="234" t="s">
        <v>54</v>
      </c>
      <c r="I6" s="120">
        <v>1.5</v>
      </c>
      <c r="J6" s="53" t="s">
        <v>297</v>
      </c>
    </row>
    <row r="7" spans="1:10" ht="38.25" customHeight="1" x14ac:dyDescent="0.3">
      <c r="A7" s="35">
        <v>3</v>
      </c>
      <c r="B7" s="127">
        <v>1980</v>
      </c>
      <c r="C7" t="s">
        <v>12</v>
      </c>
      <c r="D7" s="224" t="s">
        <v>301</v>
      </c>
      <c r="E7" s="115" t="s">
        <v>302</v>
      </c>
      <c r="F7" s="231">
        <v>175000</v>
      </c>
      <c r="G7" s="232">
        <v>18</v>
      </c>
      <c r="H7" s="234"/>
      <c r="I7" s="120" t="s">
        <v>21</v>
      </c>
      <c r="J7" s="53" t="s">
        <v>322</v>
      </c>
    </row>
    <row r="8" spans="1:10" ht="38.25" customHeight="1" x14ac:dyDescent="0.3">
      <c r="A8" s="235">
        <v>4</v>
      </c>
      <c r="B8" s="236">
        <v>1965</v>
      </c>
      <c r="C8" s="237" t="s">
        <v>12</v>
      </c>
      <c r="D8" s="238">
        <v>1.5</v>
      </c>
      <c r="E8" s="115" t="s">
        <v>323</v>
      </c>
      <c r="F8" s="231">
        <v>300000</v>
      </c>
      <c r="G8" s="232">
        <v>24</v>
      </c>
      <c r="H8" s="234" t="s">
        <v>54</v>
      </c>
      <c r="I8" s="234" t="s">
        <v>324</v>
      </c>
      <c r="J8" s="239" t="s">
        <v>300</v>
      </c>
    </row>
    <row r="9" spans="1:10" ht="38.25" customHeight="1" x14ac:dyDescent="0.3">
      <c r="A9" s="235">
        <v>5</v>
      </c>
      <c r="B9" s="240">
        <v>1927</v>
      </c>
      <c r="C9" s="237" t="s">
        <v>12</v>
      </c>
      <c r="D9" s="238">
        <v>1.4</v>
      </c>
      <c r="E9" s="115" t="s">
        <v>325</v>
      </c>
      <c r="F9" s="231">
        <v>200000</v>
      </c>
      <c r="G9" s="232">
        <v>12</v>
      </c>
      <c r="H9" s="234" t="s">
        <v>327</v>
      </c>
      <c r="I9" s="120" t="s">
        <v>21</v>
      </c>
      <c r="J9" s="239" t="s">
        <v>326</v>
      </c>
    </row>
    <row r="10" spans="1:10" ht="38.25" customHeight="1" x14ac:dyDescent="0.25">
      <c r="C10"/>
    </row>
    <row r="11" spans="1:10" ht="38.25" customHeight="1" x14ac:dyDescent="0.25">
      <c r="C11"/>
    </row>
    <row r="12" spans="1:10" ht="38.25" customHeight="1" x14ac:dyDescent="0.25">
      <c r="C12"/>
    </row>
    <row r="13" spans="1:10" ht="38.25" customHeight="1" x14ac:dyDescent="0.25">
      <c r="C13"/>
    </row>
    <row r="14" spans="1:10" ht="38.25" customHeight="1" x14ac:dyDescent="0.25">
      <c r="C14"/>
    </row>
    <row r="15" spans="1:10" ht="38.25" customHeight="1" x14ac:dyDescent="0.25">
      <c r="C15"/>
    </row>
    <row r="16" spans="1:10" ht="38.25" customHeight="1" x14ac:dyDescent="0.25">
      <c r="C16"/>
    </row>
    <row r="17" spans="3:3" ht="38.25" customHeight="1" x14ac:dyDescent="0.25">
      <c r="C17"/>
    </row>
    <row r="18" spans="3:3" ht="36" customHeight="1" x14ac:dyDescent="0.25">
      <c r="C18"/>
    </row>
    <row r="19" spans="3:3" ht="27.65" customHeight="1" x14ac:dyDescent="0.25">
      <c r="C19"/>
    </row>
    <row r="20" spans="3:3" ht="36.75" customHeight="1" x14ac:dyDescent="0.25">
      <c r="C20"/>
    </row>
    <row r="21" spans="3:3" ht="27.65" customHeight="1" x14ac:dyDescent="0.25">
      <c r="C21"/>
    </row>
    <row r="22" spans="3:3" ht="27.65" customHeight="1" x14ac:dyDescent="0.25">
      <c r="C22"/>
    </row>
    <row r="23" spans="3:3" ht="32.25" customHeight="1" x14ac:dyDescent="0.25">
      <c r="C23"/>
    </row>
    <row r="24" spans="3:3" ht="32.25" customHeight="1" x14ac:dyDescent="0.25">
      <c r="C24"/>
    </row>
    <row r="25" spans="3:3" ht="31.5" customHeight="1" x14ac:dyDescent="0.25">
      <c r="C25"/>
    </row>
    <row r="26" spans="3:3" x14ac:dyDescent="0.25">
      <c r="C26"/>
    </row>
    <row r="27" spans="3:3" x14ac:dyDescent="0.25">
      <c r="C27"/>
    </row>
    <row r="28" spans="3:3" x14ac:dyDescent="0.25">
      <c r="C28"/>
    </row>
  </sheetData>
  <mergeCells count="1">
    <mergeCell ref="A1:J1"/>
  </mergeCells>
  <phoneticPr fontId="12" type="noConversion"/>
  <pageMargins left="0.75" right="0.75" top="1" bottom="1" header="0.5" footer="0.5"/>
  <pageSetup scale="68" fitToHeight="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69"/>
  <sheetViews>
    <sheetView view="pageBreakPreview" topLeftCell="A3" zoomScale="60" zoomScaleNormal="55" workbookViewId="0">
      <selection activeCell="AG16" sqref="AG16"/>
    </sheetView>
  </sheetViews>
  <sheetFormatPr defaultRowHeight="12.5" x14ac:dyDescent="0.25"/>
  <cols>
    <col min="1" max="1" width="4.6328125" customWidth="1"/>
    <col min="2" max="2" width="6.6328125" customWidth="1"/>
    <col min="3" max="3" width="8.6328125" customWidth="1"/>
    <col min="4" max="4" width="5.6328125" style="83" customWidth="1"/>
    <col min="5" max="5" width="46.6328125" customWidth="1"/>
    <col min="6" max="6" width="7.6328125" customWidth="1"/>
    <col min="7" max="8" width="5.6328125" customWidth="1"/>
    <col min="9" max="9" width="6.6328125" customWidth="1"/>
    <col min="10" max="10" width="15.453125" customWidth="1"/>
    <col min="11" max="11" width="12.6328125" customWidth="1"/>
    <col min="12" max="12" width="14" style="84" bestFit="1" customWidth="1"/>
    <col min="13" max="13" width="6.6328125" hidden="1" customWidth="1"/>
    <col min="14" max="14" width="60.6328125" hidden="1" customWidth="1"/>
    <col min="15" max="15" width="10.6328125" hidden="1" customWidth="1"/>
    <col min="16" max="16" width="15.6328125" hidden="1" customWidth="1"/>
    <col min="17" max="17" width="10.6328125" hidden="1" customWidth="1"/>
    <col min="18" max="18" width="25.6328125" hidden="1" customWidth="1"/>
    <col min="19" max="19" width="10.6328125" hidden="1" customWidth="1"/>
    <col min="20" max="20" width="30.6328125" hidden="1" customWidth="1"/>
    <col min="21" max="21" width="10.6328125" hidden="1" customWidth="1"/>
    <col min="22" max="22" width="20.6328125" hidden="1" customWidth="1"/>
    <col min="23" max="23" width="10.6328125" hidden="1" customWidth="1"/>
    <col min="24" max="24" width="15.6328125" hidden="1" customWidth="1"/>
    <col min="25" max="25" width="10.6328125" hidden="1" customWidth="1"/>
    <col min="26" max="26" width="9.6328125" hidden="1" customWidth="1"/>
    <col min="27" max="31" width="0" hidden="1" customWidth="1"/>
  </cols>
  <sheetData>
    <row r="1" spans="1:34" ht="30" customHeight="1" x14ac:dyDescent="0.3">
      <c r="A1" s="246" t="s">
        <v>35</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row>
    <row r="2" spans="1:34" ht="74" customHeight="1" x14ac:dyDescent="0.25">
      <c r="A2" s="9" t="s">
        <v>9</v>
      </c>
      <c r="B2" s="6" t="s">
        <v>4</v>
      </c>
      <c r="C2" s="6" t="s">
        <v>3</v>
      </c>
      <c r="D2" s="80" t="s">
        <v>25</v>
      </c>
      <c r="E2" s="8" t="s">
        <v>17</v>
      </c>
      <c r="F2" s="7" t="s">
        <v>1</v>
      </c>
      <c r="G2" s="7" t="s">
        <v>37</v>
      </c>
      <c r="H2" s="7" t="s">
        <v>36</v>
      </c>
      <c r="I2" s="7" t="s">
        <v>5</v>
      </c>
      <c r="J2" s="30" t="s">
        <v>34</v>
      </c>
      <c r="K2" s="7" t="s">
        <v>6</v>
      </c>
      <c r="L2" s="86" t="s">
        <v>16</v>
      </c>
      <c r="N2" s="15" t="s">
        <v>7</v>
      </c>
    </row>
    <row r="3" spans="1:34" x14ac:dyDescent="0.25">
      <c r="A3" s="27" t="s">
        <v>19</v>
      </c>
      <c r="B3" s="27" t="s">
        <v>19</v>
      </c>
      <c r="C3" s="27" t="s">
        <v>19</v>
      </c>
      <c r="D3" s="81" t="s">
        <v>19</v>
      </c>
      <c r="E3" s="27" t="s">
        <v>19</v>
      </c>
      <c r="F3" s="27" t="s">
        <v>19</v>
      </c>
      <c r="G3" s="27" t="s">
        <v>19</v>
      </c>
      <c r="H3" s="27" t="s">
        <v>19</v>
      </c>
      <c r="I3" s="27" t="s">
        <v>19</v>
      </c>
      <c r="J3" s="31" t="s">
        <v>19</v>
      </c>
      <c r="K3" s="27" t="s">
        <v>19</v>
      </c>
      <c r="L3" s="85" t="s">
        <v>19</v>
      </c>
      <c r="N3" s="27" t="s">
        <v>19</v>
      </c>
    </row>
    <row r="4" spans="1:34" x14ac:dyDescent="0.25">
      <c r="A4" s="27"/>
      <c r="B4" s="27"/>
      <c r="C4" s="27"/>
      <c r="D4" s="81"/>
      <c r="E4" s="27"/>
      <c r="F4" s="27"/>
      <c r="G4" s="27"/>
      <c r="H4" s="27"/>
      <c r="I4" s="27"/>
      <c r="J4" s="87"/>
      <c r="K4" s="27"/>
      <c r="L4" s="102"/>
      <c r="N4" s="27"/>
    </row>
    <row r="5" spans="1:34" ht="39" customHeight="1" x14ac:dyDescent="0.25">
      <c r="A5" s="41">
        <v>1</v>
      </c>
      <c r="B5" s="154">
        <v>1920</v>
      </c>
      <c r="C5" s="119" t="s">
        <v>12</v>
      </c>
      <c r="D5" s="211">
        <v>4.07</v>
      </c>
      <c r="E5" s="131" t="s">
        <v>228</v>
      </c>
      <c r="F5" s="50">
        <v>100000</v>
      </c>
      <c r="G5" s="52">
        <v>18</v>
      </c>
      <c r="H5" s="160" t="s">
        <v>240</v>
      </c>
      <c r="I5" s="78" t="s">
        <v>21</v>
      </c>
      <c r="J5" s="164" t="s">
        <v>287</v>
      </c>
      <c r="K5" s="118">
        <v>45153</v>
      </c>
      <c r="L5" s="118">
        <v>45962</v>
      </c>
      <c r="N5" s="101"/>
      <c r="AH5" s="62"/>
    </row>
    <row r="6" spans="1:34" ht="33.75" customHeight="1" x14ac:dyDescent="0.25">
      <c r="A6" s="35">
        <v>2</v>
      </c>
      <c r="B6" s="154">
        <v>1921</v>
      </c>
      <c r="C6" s="124" t="s">
        <v>11</v>
      </c>
      <c r="D6" s="82">
        <v>4.07</v>
      </c>
      <c r="E6" s="155" t="s">
        <v>225</v>
      </c>
      <c r="F6" s="37">
        <v>195000</v>
      </c>
      <c r="G6" s="35">
        <v>18</v>
      </c>
      <c r="H6" s="160" t="s">
        <v>58</v>
      </c>
      <c r="I6" s="38" t="s">
        <v>21</v>
      </c>
      <c r="J6" s="164" t="s">
        <v>287</v>
      </c>
      <c r="K6" s="118">
        <v>45931</v>
      </c>
      <c r="L6" s="118">
        <v>46419</v>
      </c>
      <c r="M6" s="57"/>
      <c r="N6" s="58"/>
      <c r="O6" s="59"/>
      <c r="P6" s="22"/>
      <c r="Q6" s="18"/>
      <c r="R6" s="22"/>
      <c r="S6" s="18"/>
      <c r="T6" s="22"/>
      <c r="U6" s="20"/>
      <c r="V6" s="21"/>
      <c r="W6" s="20"/>
      <c r="X6" s="21"/>
      <c r="Y6" s="19"/>
      <c r="Z6" s="23"/>
      <c r="AA6" s="60"/>
      <c r="AB6" s="61"/>
      <c r="AC6" s="61"/>
      <c r="AD6" s="61"/>
      <c r="AE6" s="61"/>
      <c r="AH6" s="24"/>
    </row>
    <row r="7" spans="1:34" ht="36" customHeight="1" x14ac:dyDescent="0.25">
      <c r="A7" s="56">
        <v>3</v>
      </c>
      <c r="B7" s="154">
        <v>1924</v>
      </c>
      <c r="C7" s="119" t="s">
        <v>12</v>
      </c>
      <c r="D7" s="211">
        <v>2.0099999999999998</v>
      </c>
      <c r="E7" s="131" t="s">
        <v>229</v>
      </c>
      <c r="F7" s="98">
        <v>100000</v>
      </c>
      <c r="G7" s="225">
        <v>12</v>
      </c>
      <c r="H7" s="160" t="s">
        <v>54</v>
      </c>
      <c r="I7" s="107" t="s">
        <v>21</v>
      </c>
      <c r="J7" s="164" t="s">
        <v>287</v>
      </c>
      <c r="K7" s="118">
        <v>45153</v>
      </c>
      <c r="L7" s="118">
        <v>45962</v>
      </c>
      <c r="M7" s="57"/>
      <c r="N7" s="58"/>
      <c r="O7" s="59"/>
      <c r="P7" s="22"/>
      <c r="Q7" s="18"/>
      <c r="R7" s="22"/>
      <c r="S7" s="18"/>
      <c r="T7" s="22"/>
      <c r="U7" s="20"/>
      <c r="V7" s="21"/>
      <c r="W7" s="20"/>
      <c r="X7" s="21"/>
      <c r="Y7" s="19"/>
      <c r="Z7" s="23"/>
      <c r="AA7" s="60"/>
      <c r="AB7" s="61"/>
      <c r="AC7" s="61"/>
      <c r="AD7" s="61"/>
      <c r="AE7" s="61"/>
    </row>
    <row r="8" spans="1:34" ht="36" customHeight="1" x14ac:dyDescent="0.25">
      <c r="A8" s="56">
        <v>4</v>
      </c>
      <c r="B8" s="154">
        <v>1930</v>
      </c>
      <c r="C8" s="124" t="s">
        <v>11</v>
      </c>
      <c r="D8" s="214">
        <v>3.06</v>
      </c>
      <c r="E8" s="155" t="s">
        <v>226</v>
      </c>
      <c r="F8" s="76">
        <v>85000</v>
      </c>
      <c r="G8" s="41">
        <v>12</v>
      </c>
      <c r="H8" s="160" t="s">
        <v>58</v>
      </c>
      <c r="I8" s="38" t="s">
        <v>21</v>
      </c>
      <c r="J8" s="164" t="s">
        <v>287</v>
      </c>
      <c r="K8" s="118">
        <v>45931</v>
      </c>
      <c r="L8" s="118">
        <v>46419</v>
      </c>
      <c r="M8" s="57"/>
      <c r="N8" s="58"/>
      <c r="O8" s="59"/>
      <c r="P8" s="22"/>
      <c r="Q8" s="18"/>
      <c r="R8" s="22"/>
      <c r="S8" s="18"/>
      <c r="T8" s="22"/>
      <c r="U8" s="20"/>
      <c r="V8" s="21"/>
      <c r="W8" s="20"/>
      <c r="X8" s="21"/>
      <c r="Y8" s="19"/>
      <c r="Z8" s="23"/>
      <c r="AA8" s="60"/>
      <c r="AB8" s="61"/>
      <c r="AC8" s="61"/>
      <c r="AD8" s="61"/>
      <c r="AE8" s="61"/>
    </row>
    <row r="9" spans="1:34" ht="30" customHeight="1" x14ac:dyDescent="0.25">
      <c r="A9" s="56">
        <v>5</v>
      </c>
      <c r="B9" s="154">
        <v>1931</v>
      </c>
      <c r="C9" s="119" t="s">
        <v>12</v>
      </c>
      <c r="D9" s="159">
        <v>2.0099999999999998</v>
      </c>
      <c r="E9" s="131" t="s">
        <v>230</v>
      </c>
      <c r="F9" s="76">
        <v>150000</v>
      </c>
      <c r="G9" s="97">
        <v>18</v>
      </c>
      <c r="H9" s="160" t="s">
        <v>238</v>
      </c>
      <c r="I9" s="38" t="s">
        <v>21</v>
      </c>
      <c r="J9" s="164" t="s">
        <v>287</v>
      </c>
      <c r="K9" s="118">
        <v>45792</v>
      </c>
      <c r="L9" s="118">
        <v>46600</v>
      </c>
      <c r="M9" s="57"/>
      <c r="N9" s="58"/>
      <c r="O9" s="59"/>
      <c r="P9" s="22"/>
      <c r="Q9" s="18"/>
      <c r="R9" s="22"/>
      <c r="S9" s="18"/>
      <c r="T9" s="22"/>
      <c r="U9" s="20"/>
      <c r="V9" s="21"/>
      <c r="W9" s="20"/>
      <c r="X9" s="21"/>
      <c r="Y9" s="19"/>
      <c r="Z9" s="23"/>
      <c r="AA9" s="60"/>
      <c r="AB9" s="61"/>
      <c r="AC9" s="61"/>
      <c r="AD9" s="61"/>
      <c r="AE9" s="61"/>
    </row>
    <row r="10" spans="1:34" ht="30" customHeight="1" x14ac:dyDescent="0.25">
      <c r="A10" s="35">
        <v>6</v>
      </c>
      <c r="B10" s="154">
        <v>1933</v>
      </c>
      <c r="C10" s="119" t="s">
        <v>12</v>
      </c>
      <c r="D10" s="159">
        <v>2.08</v>
      </c>
      <c r="E10" s="131" t="s">
        <v>231</v>
      </c>
      <c r="F10" s="50">
        <v>120000</v>
      </c>
      <c r="G10" s="52">
        <v>24</v>
      </c>
      <c r="H10" s="160" t="s">
        <v>238</v>
      </c>
      <c r="I10" s="78" t="s">
        <v>21</v>
      </c>
      <c r="J10" s="164" t="s">
        <v>287</v>
      </c>
      <c r="K10" s="118">
        <v>45275</v>
      </c>
      <c r="L10" s="118">
        <v>46054</v>
      </c>
      <c r="M10" s="57"/>
      <c r="N10" s="58"/>
      <c r="O10" s="59"/>
      <c r="P10" s="22"/>
      <c r="Q10" s="18"/>
      <c r="R10" s="22"/>
      <c r="S10" s="18"/>
      <c r="T10" s="22"/>
      <c r="U10" s="20"/>
      <c r="V10" s="21"/>
      <c r="W10" s="20"/>
      <c r="X10" s="21"/>
      <c r="Y10" s="19"/>
      <c r="Z10" s="23"/>
      <c r="AA10" s="60"/>
      <c r="AB10" s="61"/>
      <c r="AC10" s="61"/>
      <c r="AD10" s="61"/>
      <c r="AE10" s="61"/>
    </row>
    <row r="11" spans="1:34" ht="30" customHeight="1" x14ac:dyDescent="0.25">
      <c r="A11" s="56">
        <v>7</v>
      </c>
      <c r="B11" s="154">
        <v>1935</v>
      </c>
      <c r="C11" s="119" t="s">
        <v>12</v>
      </c>
      <c r="D11" s="159">
        <v>2.06</v>
      </c>
      <c r="E11" s="131" t="s">
        <v>232</v>
      </c>
      <c r="F11" s="40">
        <v>150000</v>
      </c>
      <c r="G11" s="79">
        <v>24</v>
      </c>
      <c r="H11" s="160" t="s">
        <v>241</v>
      </c>
      <c r="I11" s="78" t="s">
        <v>21</v>
      </c>
      <c r="J11" s="164" t="s">
        <v>287</v>
      </c>
      <c r="K11" s="118">
        <v>45366</v>
      </c>
      <c r="L11" s="118">
        <v>46143</v>
      </c>
      <c r="M11" s="57"/>
      <c r="N11" s="58"/>
      <c r="O11" s="59"/>
      <c r="P11" s="22"/>
      <c r="Q11" s="18"/>
      <c r="R11" s="22"/>
      <c r="S11" s="18"/>
      <c r="T11" s="22"/>
      <c r="U11" s="20"/>
      <c r="V11" s="21"/>
      <c r="W11" s="20"/>
      <c r="X11" s="21"/>
      <c r="Y11" s="19"/>
      <c r="Z11" s="23"/>
      <c r="AA11" s="60"/>
      <c r="AB11" s="61"/>
      <c r="AC11" s="61"/>
      <c r="AD11" s="61"/>
      <c r="AE11" s="61"/>
    </row>
    <row r="12" spans="1:34" ht="43.25" customHeight="1" x14ac:dyDescent="0.25">
      <c r="A12" s="56">
        <v>8</v>
      </c>
      <c r="B12" s="154">
        <v>1942</v>
      </c>
      <c r="C12" s="119" t="s">
        <v>12</v>
      </c>
      <c r="D12" s="159">
        <v>7.05</v>
      </c>
      <c r="E12" s="131" t="s">
        <v>233</v>
      </c>
      <c r="F12" s="50">
        <v>175000</v>
      </c>
      <c r="G12" s="52">
        <v>18</v>
      </c>
      <c r="H12" s="160" t="s">
        <v>239</v>
      </c>
      <c r="I12" s="38" t="s">
        <v>21</v>
      </c>
      <c r="J12" s="164" t="s">
        <v>287</v>
      </c>
      <c r="K12" s="118">
        <v>45519</v>
      </c>
      <c r="L12" s="118">
        <v>46327</v>
      </c>
      <c r="M12" s="57"/>
      <c r="N12" s="58"/>
      <c r="O12" s="59"/>
      <c r="P12" s="22"/>
      <c r="Q12" s="18"/>
      <c r="R12" s="22"/>
      <c r="S12" s="18"/>
      <c r="T12" s="22"/>
      <c r="U12" s="20"/>
      <c r="V12" s="21"/>
      <c r="W12" s="20"/>
      <c r="X12" s="21"/>
      <c r="Y12" s="19"/>
      <c r="Z12" s="23"/>
      <c r="AA12" s="60"/>
      <c r="AB12" s="61"/>
      <c r="AC12" s="61"/>
      <c r="AD12" s="61"/>
      <c r="AE12" s="61"/>
    </row>
    <row r="13" spans="1:34" ht="27.5" x14ac:dyDescent="0.25">
      <c r="A13" s="56">
        <v>9</v>
      </c>
      <c r="B13" s="154">
        <v>1944</v>
      </c>
      <c r="C13" s="119" t="s">
        <v>12</v>
      </c>
      <c r="D13" s="159">
        <v>7.07</v>
      </c>
      <c r="E13" s="131" t="s">
        <v>234</v>
      </c>
      <c r="F13" s="50">
        <v>300000</v>
      </c>
      <c r="G13" s="52">
        <v>24</v>
      </c>
      <c r="H13" s="160" t="s">
        <v>242</v>
      </c>
      <c r="I13" s="221" t="s">
        <v>52</v>
      </c>
      <c r="J13" s="164" t="s">
        <v>287</v>
      </c>
      <c r="K13" s="118">
        <v>45731</v>
      </c>
      <c r="L13" s="118">
        <v>46508</v>
      </c>
      <c r="M13" s="57"/>
      <c r="N13" s="58"/>
      <c r="O13" s="59"/>
      <c r="P13" s="22"/>
      <c r="Q13" s="18"/>
      <c r="R13" s="22"/>
      <c r="S13" s="18"/>
      <c r="T13" s="22"/>
      <c r="U13" s="20"/>
      <c r="V13" s="21"/>
      <c r="W13" s="20"/>
      <c r="X13" s="21"/>
      <c r="Y13" s="19"/>
      <c r="Z13" s="23"/>
      <c r="AA13" s="60"/>
      <c r="AB13" s="61"/>
      <c r="AC13" s="61"/>
      <c r="AD13" s="61"/>
      <c r="AE13" s="61"/>
    </row>
    <row r="14" spans="1:34" ht="29.25" customHeight="1" x14ac:dyDescent="0.25">
      <c r="A14" s="56">
        <v>10</v>
      </c>
      <c r="B14" s="154">
        <v>1948</v>
      </c>
      <c r="C14" s="175" t="s">
        <v>12</v>
      </c>
      <c r="D14" s="212">
        <v>2.04</v>
      </c>
      <c r="E14" s="158" t="s">
        <v>245</v>
      </c>
      <c r="F14" s="216">
        <v>200000</v>
      </c>
      <c r="G14" s="130">
        <v>18</v>
      </c>
      <c r="H14" s="160" t="s">
        <v>282</v>
      </c>
      <c r="I14" s="156" t="s">
        <v>21</v>
      </c>
      <c r="J14" s="164" t="s">
        <v>287</v>
      </c>
      <c r="K14" s="118">
        <v>46157</v>
      </c>
      <c r="L14" s="118">
        <v>46874</v>
      </c>
      <c r="M14" s="57"/>
      <c r="N14" s="58"/>
      <c r="O14" s="59"/>
      <c r="P14" s="22"/>
      <c r="Q14" s="18"/>
      <c r="R14" s="22"/>
      <c r="S14" s="18"/>
      <c r="T14" s="22"/>
      <c r="U14" s="20"/>
      <c r="V14" s="21"/>
      <c r="W14" s="20"/>
      <c r="X14" s="21"/>
      <c r="Y14" s="19"/>
      <c r="Z14" s="23"/>
      <c r="AA14" s="60"/>
      <c r="AB14" s="61"/>
      <c r="AC14" s="61"/>
      <c r="AD14" s="61"/>
      <c r="AE14" s="61"/>
    </row>
    <row r="15" spans="1:34" ht="33" customHeight="1" x14ac:dyDescent="0.25">
      <c r="A15" s="56">
        <v>11</v>
      </c>
      <c r="B15" s="154">
        <v>1949</v>
      </c>
      <c r="C15" s="119" t="s">
        <v>12</v>
      </c>
      <c r="D15" s="159">
        <v>9.06</v>
      </c>
      <c r="E15" s="131" t="s">
        <v>235</v>
      </c>
      <c r="F15" s="114">
        <v>125000</v>
      </c>
      <c r="G15" s="79">
        <v>12</v>
      </c>
      <c r="H15" s="161"/>
      <c r="I15" s="38" t="s">
        <v>21</v>
      </c>
      <c r="J15" s="164" t="s">
        <v>287</v>
      </c>
      <c r="K15" s="118">
        <v>45731</v>
      </c>
      <c r="L15" s="118">
        <v>46508</v>
      </c>
      <c r="M15" s="33"/>
      <c r="N15" s="34"/>
      <c r="O15" s="32">
        <v>0</v>
      </c>
      <c r="P15" s="2"/>
      <c r="Q15" s="16">
        <v>0</v>
      </c>
      <c r="R15" s="2"/>
      <c r="S15" s="16">
        <v>0</v>
      </c>
      <c r="T15" s="11"/>
      <c r="U15" s="5">
        <v>0</v>
      </c>
      <c r="V15" s="11"/>
      <c r="W15" s="5">
        <v>0</v>
      </c>
      <c r="X15" s="11"/>
      <c r="Y15" s="5">
        <v>0</v>
      </c>
      <c r="Z15" s="5">
        <f>O15+Q15+S15+U15+W15+Y15</f>
        <v>0</v>
      </c>
    </row>
    <row r="16" spans="1:34" ht="33" customHeight="1" x14ac:dyDescent="0.25">
      <c r="A16" s="56">
        <v>12</v>
      </c>
      <c r="B16" s="154">
        <v>1950</v>
      </c>
      <c r="C16" s="124" t="s">
        <v>11</v>
      </c>
      <c r="D16" s="214">
        <v>4.03</v>
      </c>
      <c r="E16" s="155" t="s">
        <v>227</v>
      </c>
      <c r="F16" s="37">
        <v>175000</v>
      </c>
      <c r="G16" s="35">
        <v>24</v>
      </c>
      <c r="H16" s="162" t="s">
        <v>58</v>
      </c>
      <c r="I16" s="38" t="s">
        <v>55</v>
      </c>
      <c r="J16" s="164" t="s">
        <v>287</v>
      </c>
      <c r="K16" s="118">
        <v>46054</v>
      </c>
      <c r="L16" s="118">
        <v>46874</v>
      </c>
      <c r="M16" s="33"/>
      <c r="N16" s="34"/>
      <c r="O16" s="32">
        <v>0</v>
      </c>
      <c r="P16" s="2"/>
      <c r="Q16" s="16">
        <v>0</v>
      </c>
      <c r="R16" s="2"/>
      <c r="S16" s="16">
        <v>0</v>
      </c>
      <c r="T16" s="11"/>
      <c r="U16" s="5">
        <v>0</v>
      </c>
      <c r="V16" s="11"/>
      <c r="W16" s="5">
        <v>0</v>
      </c>
      <c r="X16" s="11"/>
      <c r="Y16" s="5">
        <v>0</v>
      </c>
      <c r="Z16" s="5">
        <f>O16+Q16+S16+U16+W16+Y16</f>
        <v>0</v>
      </c>
    </row>
    <row r="17" spans="1:34" ht="36.75" customHeight="1" x14ac:dyDescent="0.25">
      <c r="A17" s="41">
        <v>13</v>
      </c>
      <c r="B17" s="154">
        <v>1951</v>
      </c>
      <c r="C17" s="175" t="s">
        <v>12</v>
      </c>
      <c r="D17" s="215">
        <v>4.04</v>
      </c>
      <c r="E17" s="103" t="s">
        <v>246</v>
      </c>
      <c r="F17" s="217">
        <v>200000</v>
      </c>
      <c r="G17" s="130">
        <v>18</v>
      </c>
      <c r="H17" s="219" t="s">
        <v>283</v>
      </c>
      <c r="I17" s="156" t="s">
        <v>21</v>
      </c>
      <c r="J17" s="164" t="s">
        <v>287</v>
      </c>
      <c r="K17" s="118">
        <v>46157</v>
      </c>
      <c r="L17" s="118">
        <v>46874</v>
      </c>
      <c r="M17" s="43" t="s">
        <v>44</v>
      </c>
      <c r="N17" s="51"/>
      <c r="O17" s="45"/>
      <c r="P17" s="46"/>
      <c r="Q17" s="45"/>
      <c r="R17" s="44"/>
      <c r="S17" s="45"/>
      <c r="T17" s="46"/>
      <c r="U17" s="47"/>
      <c r="V17" s="44"/>
      <c r="W17" s="47"/>
      <c r="X17" s="48"/>
      <c r="Y17" s="49"/>
      <c r="Z17" s="47"/>
      <c r="AA17" s="75" t="s">
        <v>18</v>
      </c>
      <c r="AB17" s="39" t="e">
        <f>(#REF!*0.75)/(#REF!/3)*4</f>
        <v>#REF!</v>
      </c>
      <c r="AC17" s="39" t="e">
        <f>#REF!-AB17</f>
        <v>#REF!</v>
      </c>
      <c r="AD17" s="75" t="s">
        <v>18</v>
      </c>
      <c r="AH17" s="26"/>
    </row>
    <row r="18" spans="1:34" ht="45" customHeight="1" x14ac:dyDescent="0.25">
      <c r="A18" s="41">
        <v>14</v>
      </c>
      <c r="B18" s="154">
        <v>1953</v>
      </c>
      <c r="C18" s="24" t="s">
        <v>12</v>
      </c>
      <c r="D18" s="213">
        <v>6.08</v>
      </c>
      <c r="E18" s="131" t="s">
        <v>236</v>
      </c>
      <c r="F18" s="109">
        <v>100000</v>
      </c>
      <c r="G18" s="218">
        <v>18</v>
      </c>
      <c r="H18" s="129" t="s">
        <v>243</v>
      </c>
      <c r="I18" s="36">
        <v>1.1000000000000001</v>
      </c>
      <c r="J18" s="164" t="s">
        <v>287</v>
      </c>
      <c r="K18" s="118">
        <v>45792</v>
      </c>
      <c r="L18" s="118">
        <v>46600</v>
      </c>
      <c r="M18" s="43"/>
      <c r="N18" s="51"/>
      <c r="O18" s="45"/>
      <c r="P18" s="46"/>
      <c r="Q18" s="45"/>
      <c r="R18" s="44"/>
      <c r="S18" s="45"/>
      <c r="T18" s="46"/>
      <c r="U18" s="47"/>
      <c r="V18" s="44"/>
      <c r="W18" s="47"/>
      <c r="X18" s="48"/>
      <c r="Y18" s="49"/>
      <c r="Z18" s="47"/>
      <c r="AA18" s="75"/>
      <c r="AB18" s="39"/>
      <c r="AC18" s="39"/>
      <c r="AD18" s="75"/>
      <c r="AH18" s="26"/>
    </row>
    <row r="19" spans="1:34" ht="43.5" customHeight="1" x14ac:dyDescent="0.25">
      <c r="A19" s="35">
        <v>15</v>
      </c>
      <c r="B19" s="154">
        <v>1954</v>
      </c>
      <c r="C19" s="24" t="s">
        <v>12</v>
      </c>
      <c r="D19" s="213">
        <v>3.01</v>
      </c>
      <c r="E19" s="131" t="s">
        <v>237</v>
      </c>
      <c r="F19" s="109">
        <v>200000</v>
      </c>
      <c r="G19" s="218">
        <v>24</v>
      </c>
      <c r="H19" s="220" t="s">
        <v>244</v>
      </c>
      <c r="I19" s="38" t="s">
        <v>21</v>
      </c>
      <c r="J19" s="164" t="s">
        <v>287</v>
      </c>
      <c r="K19" s="118">
        <v>45792</v>
      </c>
      <c r="L19" s="118">
        <v>46600</v>
      </c>
      <c r="M19" s="43"/>
      <c r="N19" s="51"/>
      <c r="O19" s="45"/>
      <c r="P19" s="46"/>
      <c r="Q19" s="45"/>
      <c r="R19" s="44"/>
      <c r="S19" s="45"/>
      <c r="T19" s="46"/>
      <c r="U19" s="47"/>
      <c r="V19" s="44"/>
      <c r="W19" s="47"/>
      <c r="X19" s="48"/>
      <c r="Y19" s="49"/>
      <c r="Z19" s="47"/>
      <c r="AA19" s="75"/>
      <c r="AB19" s="39"/>
      <c r="AC19" s="39"/>
      <c r="AD19" s="75"/>
      <c r="AH19" s="26"/>
    </row>
    <row r="20" spans="1:34" ht="32.25" customHeight="1" x14ac:dyDescent="0.25">
      <c r="A20" s="56">
        <v>16</v>
      </c>
      <c r="B20" s="154">
        <v>1966</v>
      </c>
      <c r="C20" s="157" t="s">
        <v>12</v>
      </c>
      <c r="D20" s="141">
        <v>1.04</v>
      </c>
      <c r="E20" s="131" t="s">
        <v>248</v>
      </c>
      <c r="F20" s="148">
        <v>250000</v>
      </c>
      <c r="G20" s="147">
        <v>24</v>
      </c>
      <c r="H20" s="129" t="s">
        <v>244</v>
      </c>
      <c r="I20" s="156" t="s">
        <v>21</v>
      </c>
      <c r="J20" s="164" t="s">
        <v>287</v>
      </c>
      <c r="K20" s="118">
        <v>46157</v>
      </c>
      <c r="L20" s="118">
        <v>46874</v>
      </c>
      <c r="M20" s="43" t="s">
        <v>43</v>
      </c>
      <c r="N20" s="42"/>
      <c r="O20" s="45"/>
      <c r="P20" s="46"/>
      <c r="Q20" s="45"/>
      <c r="R20" s="44"/>
      <c r="S20" s="45"/>
      <c r="T20" s="46"/>
      <c r="U20" s="47"/>
      <c r="V20" s="44"/>
      <c r="W20" s="47"/>
      <c r="X20" s="77"/>
      <c r="Y20" s="49"/>
      <c r="Z20" s="47"/>
      <c r="AA20" s="39" t="s">
        <v>18</v>
      </c>
      <c r="AB20" s="39" t="e">
        <f>(#REF!*0.75)/(#REF!/3)*4</f>
        <v>#REF!</v>
      </c>
      <c r="AC20" s="39" t="e">
        <f>#REF!-AB20</f>
        <v>#REF!</v>
      </c>
      <c r="AD20" s="63"/>
      <c r="AG20" s="26"/>
    </row>
    <row r="21" spans="1:34" ht="51.75" customHeight="1" x14ac:dyDescent="0.25">
      <c r="A21" s="35">
        <v>17</v>
      </c>
      <c r="B21" s="154">
        <v>1968</v>
      </c>
      <c r="C21" s="157" t="s">
        <v>12</v>
      </c>
      <c r="D21" s="141">
        <v>9.0299999999999994</v>
      </c>
      <c r="E21" s="131" t="s">
        <v>249</v>
      </c>
      <c r="F21" s="148">
        <v>350000</v>
      </c>
      <c r="G21" s="147">
        <v>24</v>
      </c>
      <c r="H21" s="129" t="s">
        <v>284</v>
      </c>
      <c r="I21" s="156" t="s">
        <v>21</v>
      </c>
      <c r="J21" s="164" t="s">
        <v>287</v>
      </c>
      <c r="K21" s="118">
        <v>46157</v>
      </c>
      <c r="L21" s="118">
        <v>46966</v>
      </c>
      <c r="M21" s="43"/>
      <c r="N21" s="51"/>
      <c r="O21" s="45"/>
      <c r="P21" s="46"/>
      <c r="Q21" s="45"/>
      <c r="R21" s="44"/>
      <c r="S21" s="45"/>
      <c r="T21" s="46"/>
      <c r="U21" s="47"/>
      <c r="V21" s="44"/>
      <c r="W21" s="47"/>
      <c r="X21" s="48"/>
      <c r="Y21" s="49"/>
      <c r="Z21" s="47"/>
      <c r="AA21" s="75"/>
      <c r="AB21" s="39"/>
      <c r="AC21" s="39"/>
      <c r="AD21" s="75"/>
      <c r="AH21" s="26"/>
    </row>
    <row r="22" spans="1:34" ht="53.25" customHeight="1" x14ac:dyDescent="0.25">
      <c r="A22" s="35">
        <v>18</v>
      </c>
      <c r="B22" s="154">
        <v>1969</v>
      </c>
      <c r="C22" s="157" t="s">
        <v>12</v>
      </c>
      <c r="D22" s="169">
        <v>8.08</v>
      </c>
      <c r="E22" s="131" t="s">
        <v>250</v>
      </c>
      <c r="F22" s="170">
        <v>450000</v>
      </c>
      <c r="G22" s="171">
        <v>36</v>
      </c>
      <c r="H22" s="129" t="s">
        <v>53</v>
      </c>
      <c r="I22" s="173" t="s">
        <v>21</v>
      </c>
      <c r="J22" s="164" t="s">
        <v>287</v>
      </c>
      <c r="K22" s="174">
        <v>46157</v>
      </c>
      <c r="L22" s="174">
        <v>46874</v>
      </c>
      <c r="M22" s="43"/>
      <c r="N22" s="51"/>
      <c r="O22" s="45"/>
      <c r="P22" s="46"/>
      <c r="Q22" s="45"/>
      <c r="R22" s="44"/>
      <c r="S22" s="45"/>
      <c r="T22" s="46"/>
      <c r="U22" s="47"/>
      <c r="V22" s="44"/>
      <c r="W22" s="47"/>
      <c r="X22" s="48"/>
      <c r="Y22" s="49"/>
      <c r="Z22" s="47"/>
      <c r="AA22" s="75"/>
      <c r="AB22" s="39"/>
      <c r="AC22" s="39"/>
      <c r="AD22" s="75"/>
      <c r="AH22" s="26"/>
    </row>
    <row r="23" spans="1:34" ht="34.5" customHeight="1" x14ac:dyDescent="0.25">
      <c r="A23" s="35">
        <v>19</v>
      </c>
      <c r="B23" s="154">
        <v>1971</v>
      </c>
      <c r="C23" s="175" t="s">
        <v>12</v>
      </c>
      <c r="D23" s="141">
        <v>8.0299999999999994</v>
      </c>
      <c r="E23" s="108" t="s">
        <v>251</v>
      </c>
      <c r="F23" s="148">
        <v>320000</v>
      </c>
      <c r="G23" s="147">
        <v>24</v>
      </c>
      <c r="H23" s="176" t="s">
        <v>54</v>
      </c>
      <c r="I23" s="177" t="s">
        <v>21</v>
      </c>
      <c r="J23" s="178" t="s">
        <v>287</v>
      </c>
      <c r="K23" s="179">
        <v>46157</v>
      </c>
      <c r="L23" s="179">
        <v>46966</v>
      </c>
      <c r="M23" s="43"/>
      <c r="N23" s="51"/>
      <c r="O23" s="45"/>
      <c r="P23" s="46"/>
      <c r="Q23" s="45"/>
      <c r="R23" s="44"/>
      <c r="S23" s="45"/>
      <c r="T23" s="46"/>
      <c r="U23" s="47"/>
      <c r="V23" s="44"/>
      <c r="W23" s="47"/>
      <c r="X23" s="48"/>
      <c r="Y23" s="49"/>
      <c r="Z23" s="47"/>
      <c r="AA23" s="75"/>
      <c r="AB23" s="39"/>
      <c r="AC23" s="39"/>
      <c r="AD23" s="75"/>
      <c r="AH23" s="26"/>
    </row>
    <row r="24" spans="1:34" ht="34.5" customHeight="1" x14ac:dyDescent="0.25">
      <c r="D24"/>
      <c r="L24"/>
      <c r="M24" s="43"/>
      <c r="N24" s="51"/>
      <c r="O24" s="45"/>
      <c r="P24" s="46"/>
      <c r="Q24" s="45"/>
      <c r="R24" s="44"/>
      <c r="S24" s="45"/>
      <c r="T24" s="46"/>
      <c r="U24" s="47"/>
      <c r="V24" s="44"/>
      <c r="W24" s="47"/>
      <c r="X24" s="48"/>
      <c r="Y24" s="49"/>
      <c r="Z24" s="47"/>
      <c r="AA24" s="75"/>
      <c r="AB24" s="39"/>
      <c r="AC24" s="39"/>
      <c r="AD24" s="75"/>
      <c r="AH24" s="26"/>
    </row>
    <row r="25" spans="1:34" ht="34.5" customHeight="1" x14ac:dyDescent="0.25">
      <c r="D25"/>
      <c r="L25"/>
      <c r="M25" s="43"/>
      <c r="N25" s="51"/>
      <c r="O25" s="45"/>
      <c r="P25" s="46"/>
      <c r="Q25" s="45"/>
      <c r="R25" s="44"/>
      <c r="S25" s="45"/>
      <c r="T25" s="46"/>
      <c r="U25" s="47"/>
      <c r="V25" s="44"/>
      <c r="W25" s="47"/>
      <c r="X25" s="48"/>
      <c r="Y25" s="49"/>
      <c r="Z25" s="47"/>
      <c r="AA25" s="75"/>
      <c r="AB25" s="39"/>
      <c r="AC25" s="39"/>
      <c r="AD25" s="75"/>
      <c r="AH25" s="26"/>
    </row>
    <row r="26" spans="1:34" ht="34.5" customHeight="1" x14ac:dyDescent="0.25">
      <c r="D26"/>
      <c r="L26"/>
      <c r="M26" s="43"/>
      <c r="N26" s="51"/>
      <c r="O26" s="45"/>
      <c r="P26" s="46"/>
      <c r="Q26" s="45"/>
      <c r="R26" s="44"/>
      <c r="S26" s="45"/>
      <c r="T26" s="46"/>
      <c r="U26" s="47"/>
      <c r="V26" s="44"/>
      <c r="W26" s="47"/>
      <c r="X26" s="48"/>
      <c r="Y26" s="49"/>
      <c r="Z26" s="47"/>
      <c r="AA26" s="75"/>
      <c r="AB26" s="39"/>
      <c r="AC26" s="39"/>
      <c r="AD26" s="75"/>
      <c r="AH26" s="26"/>
    </row>
    <row r="27" spans="1:34" ht="34.5" customHeight="1" x14ac:dyDescent="0.25">
      <c r="D27"/>
      <c r="L27"/>
      <c r="M27" s="88"/>
      <c r="N27" s="34"/>
      <c r="O27" s="90"/>
      <c r="P27" s="91"/>
      <c r="Q27" s="90"/>
      <c r="R27" s="89"/>
      <c r="S27" s="90"/>
      <c r="T27" s="91"/>
      <c r="U27" s="92"/>
      <c r="V27" s="89"/>
      <c r="W27" s="92"/>
      <c r="X27" s="10"/>
      <c r="Y27" s="93"/>
      <c r="Z27" s="92"/>
      <c r="AA27" s="105"/>
      <c r="AB27" s="106"/>
      <c r="AC27" s="106"/>
      <c r="AD27" s="105"/>
      <c r="AH27" s="26"/>
    </row>
    <row r="28" spans="1:34" ht="34.5" customHeight="1" x14ac:dyDescent="0.25">
      <c r="D28"/>
      <c r="L28"/>
      <c r="M28" s="88"/>
      <c r="N28" s="34"/>
      <c r="O28" s="90"/>
      <c r="P28" s="91"/>
      <c r="Q28" s="90"/>
      <c r="R28" s="89"/>
      <c r="S28" s="90"/>
      <c r="T28" s="91"/>
      <c r="U28" s="92"/>
      <c r="V28" s="89"/>
      <c r="W28" s="92"/>
      <c r="X28" s="10"/>
      <c r="Y28" s="93"/>
      <c r="Z28" s="92"/>
      <c r="AA28" s="105"/>
      <c r="AB28" s="106"/>
      <c r="AC28" s="106"/>
      <c r="AD28" s="105"/>
      <c r="AH28" s="26"/>
    </row>
    <row r="29" spans="1:34" ht="34.5" customHeight="1" x14ac:dyDescent="0.25">
      <c r="D29"/>
      <c r="L29"/>
      <c r="M29" s="88"/>
      <c r="N29" s="34"/>
      <c r="O29" s="90"/>
      <c r="P29" s="91"/>
      <c r="Q29" s="90"/>
      <c r="R29" s="89"/>
      <c r="S29" s="90"/>
      <c r="T29" s="91"/>
      <c r="U29" s="92"/>
      <c r="V29" s="89"/>
      <c r="W29" s="92"/>
      <c r="X29" s="10"/>
      <c r="Y29" s="93"/>
      <c r="Z29" s="92"/>
      <c r="AA29" s="105"/>
      <c r="AB29" s="106"/>
      <c r="AC29" s="106"/>
      <c r="AD29" s="105"/>
      <c r="AH29" s="26"/>
    </row>
    <row r="30" spans="1:34" ht="34.5" customHeight="1" x14ac:dyDescent="0.25">
      <c r="D30"/>
      <c r="L30"/>
      <c r="M30" s="88"/>
      <c r="N30" s="34"/>
      <c r="O30" s="90"/>
      <c r="P30" s="91"/>
      <c r="Q30" s="90"/>
      <c r="R30" s="89"/>
      <c r="S30" s="90"/>
      <c r="T30" s="91"/>
      <c r="U30" s="92"/>
      <c r="V30" s="89"/>
      <c r="W30" s="92"/>
      <c r="X30" s="10"/>
      <c r="Y30" s="93"/>
      <c r="Z30" s="92"/>
      <c r="AA30" s="105"/>
      <c r="AB30" s="106"/>
      <c r="AC30" s="106"/>
      <c r="AD30" s="105"/>
      <c r="AH30" s="26"/>
    </row>
    <row r="31" spans="1:34" ht="34.5" customHeight="1" x14ac:dyDescent="0.25">
      <c r="D31"/>
      <c r="L31"/>
      <c r="AH31" s="26"/>
    </row>
    <row r="32" spans="1:34" ht="36" customHeight="1" x14ac:dyDescent="0.25">
      <c r="D32"/>
      <c r="L32"/>
    </row>
    <row r="33" spans="4:12" ht="36" customHeight="1" x14ac:dyDescent="0.25">
      <c r="D33"/>
      <c r="L33"/>
    </row>
    <row r="34" spans="4:12" ht="36" customHeight="1" x14ac:dyDescent="0.25">
      <c r="D34"/>
      <c r="L34"/>
    </row>
    <row r="35" spans="4:12" ht="36" customHeight="1" x14ac:dyDescent="0.25">
      <c r="D35"/>
      <c r="L35"/>
    </row>
    <row r="36" spans="4:12" ht="36" customHeight="1" x14ac:dyDescent="0.25">
      <c r="D36"/>
      <c r="L36"/>
    </row>
    <row r="37" spans="4:12" ht="37.5" customHeight="1" x14ac:dyDescent="0.25">
      <c r="D37"/>
      <c r="L37"/>
    </row>
    <row r="38" spans="4:12" ht="37.5" customHeight="1" x14ac:dyDescent="0.25">
      <c r="D38"/>
      <c r="L38"/>
    </row>
    <row r="39" spans="4:12" ht="37.5" customHeight="1" x14ac:dyDescent="0.25">
      <c r="D39"/>
      <c r="L39"/>
    </row>
    <row r="40" spans="4:12" ht="37.5" customHeight="1" x14ac:dyDescent="0.25">
      <c r="D40"/>
      <c r="L40"/>
    </row>
    <row r="41" spans="4:12" ht="37.5" customHeight="1" x14ac:dyDescent="0.25">
      <c r="D41"/>
      <c r="L41"/>
    </row>
    <row r="42" spans="4:12" ht="37.5" customHeight="1" x14ac:dyDescent="0.25">
      <c r="D42"/>
      <c r="L42"/>
    </row>
    <row r="43" spans="4:12" ht="37.5" customHeight="1" x14ac:dyDescent="0.25">
      <c r="D43"/>
      <c r="L43"/>
    </row>
    <row r="44" spans="4:12" ht="79.5" customHeight="1" x14ac:dyDescent="0.25">
      <c r="D44"/>
      <c r="L44"/>
    </row>
    <row r="45" spans="4:12" ht="36.75" customHeight="1" x14ac:dyDescent="0.25">
      <c r="D45"/>
      <c r="L45"/>
    </row>
    <row r="46" spans="4:12" ht="37.5" customHeight="1" x14ac:dyDescent="0.25">
      <c r="D46"/>
      <c r="L46"/>
    </row>
    <row r="47" spans="4:12" ht="37.5" customHeight="1" x14ac:dyDescent="0.25">
      <c r="D47"/>
      <c r="L47"/>
    </row>
    <row r="48" spans="4:12" ht="37.5" customHeight="1" x14ac:dyDescent="0.25">
      <c r="D48"/>
      <c r="L48"/>
    </row>
    <row r="49" spans="4:12" ht="37.5" customHeight="1" x14ac:dyDescent="0.25">
      <c r="D49"/>
      <c r="L49"/>
    </row>
    <row r="50" spans="4:12" ht="37.5" customHeight="1" x14ac:dyDescent="0.25">
      <c r="D50"/>
      <c r="L50"/>
    </row>
    <row r="51" spans="4:12" ht="37.5" customHeight="1" x14ac:dyDescent="0.25">
      <c r="D51"/>
      <c r="L51"/>
    </row>
    <row r="52" spans="4:12" ht="37.5" customHeight="1" x14ac:dyDescent="0.25">
      <c r="D52"/>
      <c r="L52"/>
    </row>
    <row r="53" spans="4:12" ht="37.5" customHeight="1" x14ac:dyDescent="0.25">
      <c r="D53"/>
      <c r="L53"/>
    </row>
    <row r="54" spans="4:12" ht="38" customHeight="1" x14ac:dyDescent="0.25">
      <c r="D54"/>
      <c r="L54"/>
    </row>
    <row r="55" spans="4:12" ht="38" customHeight="1" x14ac:dyDescent="0.25">
      <c r="D55"/>
      <c r="L55"/>
    </row>
    <row r="56" spans="4:12" ht="38" customHeight="1" x14ac:dyDescent="0.25">
      <c r="D56"/>
      <c r="L56"/>
    </row>
    <row r="57" spans="4:12" ht="48.75" customHeight="1" x14ac:dyDescent="0.25"/>
    <row r="58" spans="4:12" ht="48.75" customHeight="1" x14ac:dyDescent="0.25"/>
    <row r="59" spans="4:12" ht="48.75" customHeight="1" x14ac:dyDescent="0.25"/>
    <row r="60" spans="4:12" ht="48.75" customHeight="1" x14ac:dyDescent="0.25"/>
    <row r="61" spans="4:12" ht="48.75" customHeight="1" x14ac:dyDescent="0.25"/>
    <row r="62" spans="4:12" ht="48.75" customHeight="1" x14ac:dyDescent="0.25"/>
    <row r="63" spans="4:12" ht="48.75" customHeight="1" x14ac:dyDescent="0.25"/>
    <row r="64" spans="4:12" ht="48.75" customHeight="1" x14ac:dyDescent="0.25"/>
    <row r="65" ht="41.25" customHeight="1" x14ac:dyDescent="0.25"/>
    <row r="66" ht="41.25" customHeight="1" x14ac:dyDescent="0.25"/>
    <row r="67" ht="39.75" customHeight="1" x14ac:dyDescent="0.25"/>
    <row r="69" ht="53.25" customHeight="1" x14ac:dyDescent="0.25"/>
  </sheetData>
  <sortState xmlns:xlrd2="http://schemas.microsoft.com/office/spreadsheetml/2017/richdata2" ref="B5:L23">
    <sortCondition ref="B5:B23"/>
  </sortState>
  <mergeCells count="1">
    <mergeCell ref="A1:AF1"/>
  </mergeCells>
  <phoneticPr fontId="12" type="noConversion"/>
  <dataValidations disablePrompts="1" count="1">
    <dataValidation type="list" allowBlank="1" showInputMessage="1" showErrorMessage="1" sqref="X6:X14 P6:P14 Z6:Z14 V6:V14 T6:T14 R6:R14 Y15:Y30 W15:W30 O15:O30 Q15:Q30 S15:S30 U15:U30" xr:uid="{00000000-0002-0000-0400-000000000000}">
      <formula1>#REF!</formula1>
    </dataValidation>
  </dataValidations>
  <pageMargins left="0.75" right="0.75" top="1" bottom="1" header="0.5" footer="0.5"/>
  <pageSetup scale="65" fitToHeight="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Goals</vt:lpstr>
      <vt:lpstr>Current Implementation Plan</vt:lpstr>
      <vt:lpstr>Topics not on Plan</vt:lpstr>
      <vt:lpstr>Dropped Topics</vt:lpstr>
      <vt:lpstr>'Current Implementation Plan'!Print_Area</vt:lpstr>
      <vt:lpstr>'Dropped Topics'!Print_Area</vt:lpstr>
      <vt:lpstr>Goals!Print_Area</vt:lpstr>
      <vt:lpstr>'Current Implementation Plan'!Print_Titles</vt:lpstr>
      <vt:lpstr>Print_Titles</vt:lpstr>
      <vt:lpstr>'Current Implementation Plan'!Print_Titles_MI</vt:lpstr>
      <vt:lpstr>PRINT_TITLES_MI</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bseaton</dc:creator>
  <cp:lastModifiedBy>Hammerling, Steve</cp:lastModifiedBy>
  <cp:lastPrinted>2026-06-13T02:11:53Z</cp:lastPrinted>
  <dcterms:created xsi:type="dcterms:W3CDTF">2001-08-24T19:30:57Z</dcterms:created>
  <dcterms:modified xsi:type="dcterms:W3CDTF">2026-06-13T02:15:30Z</dcterms:modified>
</cp:coreProperties>
</file>